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lici012\Desktop\"/>
    </mc:Choice>
  </mc:AlternateContent>
  <bookViews>
    <workbookView xWindow="0" yWindow="0" windowWidth="24000" windowHeight="9675" activeTab="1"/>
  </bookViews>
  <sheets>
    <sheet name="QCI" sheetId="1" r:id="rId1"/>
    <sheet name="CronogFF" sheetId="11" r:id="rId2"/>
    <sheet name="Controle" sheetId="14" r:id="rId3"/>
  </sheets>
  <definedNames>
    <definedName name="_xlnm.Print_Area" localSheetId="2">Controle!$B$2:$DC$131</definedName>
    <definedName name="_xlnm.Print_Area" localSheetId="1">CronogFF!$B$2:$CY$48</definedName>
    <definedName name="_xlnm.Print_Area" localSheetId="0">QCI!$B$2:$AB$50</definedName>
    <definedName name="_xlnm.Print_Titles" localSheetId="2">Controle!$B:$G,Controle!$5:$14</definedName>
    <definedName name="_xlnm.Print_Titles" localSheetId="1">CronogFF!$B:$G,CronogFF!$2:$15</definedName>
  </definedNames>
  <calcPr calcId="152511"/>
</workbook>
</file>

<file path=xl/calcChain.xml><?xml version="1.0" encoding="utf-8"?>
<calcChain xmlns="http://schemas.openxmlformats.org/spreadsheetml/2006/main">
  <c r="S25" i="11" l="1"/>
  <c r="O25" i="11"/>
  <c r="R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X20" i="1"/>
  <c r="Y40" i="1"/>
  <c r="O32" i="1"/>
  <c r="S32" i="1"/>
  <c r="X15" i="1" l="1"/>
  <c r="C16" i="11"/>
  <c r="M13" i="14"/>
  <c r="DA13" i="14" s="1"/>
  <c r="CS13" i="14"/>
  <c r="CO13" i="14"/>
  <c r="CK13" i="14"/>
  <c r="CC13" i="14"/>
  <c r="BY13" i="14"/>
  <c r="BI13" i="14"/>
  <c r="BE13" i="14"/>
  <c r="AW13" i="14"/>
  <c r="AS13" i="14"/>
  <c r="AG13" i="14"/>
  <c r="AC13" i="14"/>
  <c r="Y13" i="14"/>
  <c r="AZ10" i="11"/>
  <c r="AV10" i="11"/>
  <c r="BL10" i="11" s="1"/>
  <c r="CB10" i="11" s="1"/>
  <c r="CR10" i="11" s="1"/>
  <c r="AN10" i="11"/>
  <c r="BD10" i="11" s="1"/>
  <c r="BT10" i="11" s="1"/>
  <c r="AJ10" i="11"/>
  <c r="AR10" i="11" s="1"/>
  <c r="AB10" i="11"/>
  <c r="AF10" i="11"/>
  <c r="X10" i="11"/>
  <c r="W125" i="14"/>
  <c r="AA125" i="14" s="1"/>
  <c r="AE125" i="14" s="1"/>
  <c r="O18" i="14"/>
  <c r="O22" i="14"/>
  <c r="S22" i="14" s="1"/>
  <c r="O26" i="14"/>
  <c r="S26" i="14" s="1"/>
  <c r="W26" i="14" s="1"/>
  <c r="AA26" i="14" s="1"/>
  <c r="AE26" i="14" s="1"/>
  <c r="AI26" i="14" s="1"/>
  <c r="AM26" i="14" s="1"/>
  <c r="AQ26" i="14" s="1"/>
  <c r="AU26" i="14" s="1"/>
  <c r="AY26" i="14" s="1"/>
  <c r="BC26" i="14" s="1"/>
  <c r="BG26" i="14" s="1"/>
  <c r="BK26" i="14" s="1"/>
  <c r="BO26" i="14" s="1"/>
  <c r="BS26" i="14" s="1"/>
  <c r="BW26" i="14" s="1"/>
  <c r="CA26" i="14" s="1"/>
  <c r="CE26" i="14" s="1"/>
  <c r="CI26" i="14" s="1"/>
  <c r="CM26" i="14" s="1"/>
  <c r="CQ26" i="14" s="1"/>
  <c r="CU26" i="14" s="1"/>
  <c r="CY26" i="14" s="1"/>
  <c r="DC26" i="14" s="1"/>
  <c r="O30" i="14"/>
  <c r="S30" i="14"/>
  <c r="W30" i="14" s="1"/>
  <c r="AA30" i="14"/>
  <c r="AE30" i="14" s="1"/>
  <c r="AI30" i="14" s="1"/>
  <c r="AM30" i="14" s="1"/>
  <c r="AQ30" i="14"/>
  <c r="AU30" i="14" s="1"/>
  <c r="AY30" i="14" s="1"/>
  <c r="BC30" i="14" s="1"/>
  <c r="BG30" i="14" s="1"/>
  <c r="BK30" i="14" s="1"/>
  <c r="BO30" i="14" s="1"/>
  <c r="BS30" i="14" s="1"/>
  <c r="BW30" i="14" s="1"/>
  <c r="CA30" i="14" s="1"/>
  <c r="CE30" i="14" s="1"/>
  <c r="CI30" i="14" s="1"/>
  <c r="CM30" i="14" s="1"/>
  <c r="CQ30" i="14" s="1"/>
  <c r="CU30" i="14" s="1"/>
  <c r="CY30" i="14" s="1"/>
  <c r="DC30" i="14" s="1"/>
  <c r="O34" i="14"/>
  <c r="S34" i="14" s="1"/>
  <c r="W34" i="14" s="1"/>
  <c r="AA34" i="14" s="1"/>
  <c r="AE34" i="14" s="1"/>
  <c r="AI34" i="14" s="1"/>
  <c r="AM34" i="14" s="1"/>
  <c r="AQ34" i="14" s="1"/>
  <c r="AU34" i="14" s="1"/>
  <c r="AY34" i="14" s="1"/>
  <c r="BC34" i="14" s="1"/>
  <c r="BG34" i="14" s="1"/>
  <c r="BK34" i="14" s="1"/>
  <c r="BO34" i="14" s="1"/>
  <c r="BS34" i="14" s="1"/>
  <c r="BW34" i="14" s="1"/>
  <c r="CA34" i="14" s="1"/>
  <c r="CE34" i="14" s="1"/>
  <c r="CI34" i="14" s="1"/>
  <c r="CM34" i="14" s="1"/>
  <c r="CQ34" i="14" s="1"/>
  <c r="CU34" i="14" s="1"/>
  <c r="CY34" i="14" s="1"/>
  <c r="DC34" i="14" s="1"/>
  <c r="O38" i="14"/>
  <c r="S38" i="14"/>
  <c r="W38" i="14" s="1"/>
  <c r="AA38" i="14" s="1"/>
  <c r="AE38" i="14" s="1"/>
  <c r="AI38" i="14" s="1"/>
  <c r="AM38" i="14" s="1"/>
  <c r="AQ38" i="14" s="1"/>
  <c r="AU38" i="14" s="1"/>
  <c r="AY38" i="14" s="1"/>
  <c r="BC38" i="14" s="1"/>
  <c r="BG38" i="14" s="1"/>
  <c r="BK38" i="14" s="1"/>
  <c r="BO38" i="14" s="1"/>
  <c r="BS38" i="14" s="1"/>
  <c r="BW38" i="14" s="1"/>
  <c r="CA38" i="14" s="1"/>
  <c r="CE38" i="14" s="1"/>
  <c r="CI38" i="14" s="1"/>
  <c r="CM38" i="14" s="1"/>
  <c r="CQ38" i="14" s="1"/>
  <c r="CU38" i="14" s="1"/>
  <c r="CY38" i="14" s="1"/>
  <c r="DC38" i="14" s="1"/>
  <c r="O42" i="14"/>
  <c r="S42" i="14" s="1"/>
  <c r="W42" i="14" s="1"/>
  <c r="AA42" i="14" s="1"/>
  <c r="AE42" i="14" s="1"/>
  <c r="AI42" i="14" s="1"/>
  <c r="AM42" i="14" s="1"/>
  <c r="AQ42" i="14" s="1"/>
  <c r="AU42" i="14" s="1"/>
  <c r="AY42" i="14" s="1"/>
  <c r="BC42" i="14" s="1"/>
  <c r="BG42" i="14" s="1"/>
  <c r="BK42" i="14" s="1"/>
  <c r="BO42" i="14" s="1"/>
  <c r="BS42" i="14" s="1"/>
  <c r="BW42" i="14" s="1"/>
  <c r="CA42" i="14" s="1"/>
  <c r="CE42" i="14" s="1"/>
  <c r="CI42" i="14" s="1"/>
  <c r="CM42" i="14" s="1"/>
  <c r="CQ42" i="14" s="1"/>
  <c r="CU42" i="14" s="1"/>
  <c r="CY42" i="14" s="1"/>
  <c r="DC42" i="14" s="1"/>
  <c r="O46" i="14"/>
  <c r="S46" i="14" s="1"/>
  <c r="W46" i="14" s="1"/>
  <c r="AA46" i="14"/>
  <c r="AE46" i="14" s="1"/>
  <c r="AI46" i="14" s="1"/>
  <c r="AM46" i="14" s="1"/>
  <c r="AQ46" i="14"/>
  <c r="AU46" i="14" s="1"/>
  <c r="AY46" i="14" s="1"/>
  <c r="BC46" i="14" s="1"/>
  <c r="BG46" i="14" s="1"/>
  <c r="BK46" i="14" s="1"/>
  <c r="BO46" i="14" s="1"/>
  <c r="BS46" i="14" s="1"/>
  <c r="BW46" i="14" s="1"/>
  <c r="CA46" i="14" s="1"/>
  <c r="CE46" i="14" s="1"/>
  <c r="CI46" i="14" s="1"/>
  <c r="CM46" i="14" s="1"/>
  <c r="CQ46" i="14" s="1"/>
  <c r="CU46" i="14" s="1"/>
  <c r="CY46" i="14" s="1"/>
  <c r="DC46" i="14" s="1"/>
  <c r="O50" i="14"/>
  <c r="S50" i="14" s="1"/>
  <c r="W50" i="14" s="1"/>
  <c r="AA50" i="14"/>
  <c r="AE50" i="14" s="1"/>
  <c r="AI50" i="14" s="1"/>
  <c r="AM50" i="14" s="1"/>
  <c r="AQ50" i="14" s="1"/>
  <c r="AU50" i="14" s="1"/>
  <c r="AY50" i="14" s="1"/>
  <c r="BC50" i="14" s="1"/>
  <c r="BG50" i="14" s="1"/>
  <c r="BK50" i="14" s="1"/>
  <c r="BO50" i="14" s="1"/>
  <c r="BS50" i="14" s="1"/>
  <c r="BW50" i="14" s="1"/>
  <c r="CA50" i="14" s="1"/>
  <c r="CE50" i="14" s="1"/>
  <c r="CI50" i="14" s="1"/>
  <c r="CM50" i="14" s="1"/>
  <c r="CQ50" i="14" s="1"/>
  <c r="CU50" i="14" s="1"/>
  <c r="CY50" i="14" s="1"/>
  <c r="DC50" i="14" s="1"/>
  <c r="O54" i="14"/>
  <c r="S54" i="14" s="1"/>
  <c r="W54" i="14" s="1"/>
  <c r="AA54" i="14" s="1"/>
  <c r="AE54" i="14" s="1"/>
  <c r="AI54" i="14" s="1"/>
  <c r="AM54" i="14" s="1"/>
  <c r="AQ54" i="14" s="1"/>
  <c r="AU54" i="14" s="1"/>
  <c r="AY54" i="14" s="1"/>
  <c r="BC54" i="14" s="1"/>
  <c r="BG54" i="14" s="1"/>
  <c r="BK54" i="14" s="1"/>
  <c r="BO54" i="14" s="1"/>
  <c r="BS54" i="14" s="1"/>
  <c r="BW54" i="14" s="1"/>
  <c r="CA54" i="14" s="1"/>
  <c r="CE54" i="14" s="1"/>
  <c r="CI54" i="14" s="1"/>
  <c r="CM54" i="14" s="1"/>
  <c r="CQ54" i="14" s="1"/>
  <c r="CU54" i="14" s="1"/>
  <c r="CY54" i="14" s="1"/>
  <c r="DC54" i="14" s="1"/>
  <c r="O58" i="14"/>
  <c r="S58" i="14"/>
  <c r="W58" i="14" s="1"/>
  <c r="AA58" i="14" s="1"/>
  <c r="AE58" i="14"/>
  <c r="AI58" i="14" s="1"/>
  <c r="AM58" i="14" s="1"/>
  <c r="AQ58" i="14" s="1"/>
  <c r="AU58" i="14" s="1"/>
  <c r="AY58" i="14" s="1"/>
  <c r="BC58" i="14" s="1"/>
  <c r="BG58" i="14" s="1"/>
  <c r="BK58" i="14" s="1"/>
  <c r="BO58" i="14" s="1"/>
  <c r="BS58" i="14" s="1"/>
  <c r="BW58" i="14" s="1"/>
  <c r="CA58" i="14" s="1"/>
  <c r="CE58" i="14" s="1"/>
  <c r="CI58" i="14" s="1"/>
  <c r="CM58" i="14" s="1"/>
  <c r="CQ58" i="14" s="1"/>
  <c r="CU58" i="14" s="1"/>
  <c r="CY58" i="14" s="1"/>
  <c r="DC58" i="14" s="1"/>
  <c r="O62" i="14"/>
  <c r="S62" i="14" s="1"/>
  <c r="W62" i="14" s="1"/>
  <c r="AA62" i="14" s="1"/>
  <c r="AE62" i="14" s="1"/>
  <c r="AI62" i="14" s="1"/>
  <c r="AM62" i="14" s="1"/>
  <c r="AQ62" i="14" s="1"/>
  <c r="AU62" i="14" s="1"/>
  <c r="AY62" i="14" s="1"/>
  <c r="BC62" i="14" s="1"/>
  <c r="BG62" i="14" s="1"/>
  <c r="BK62" i="14" s="1"/>
  <c r="BO62" i="14" s="1"/>
  <c r="BS62" i="14" s="1"/>
  <c r="BW62" i="14" s="1"/>
  <c r="CA62" i="14"/>
  <c r="CE62" i="14" s="1"/>
  <c r="CI62" i="14" s="1"/>
  <c r="CM62" i="14" s="1"/>
  <c r="CQ62" i="14" s="1"/>
  <c r="CU62" i="14" s="1"/>
  <c r="CY62" i="14" s="1"/>
  <c r="DC62" i="14" s="1"/>
  <c r="O66" i="14"/>
  <c r="S66" i="14" s="1"/>
  <c r="W66" i="14" s="1"/>
  <c r="AA66" i="14" s="1"/>
  <c r="AE66" i="14" s="1"/>
  <c r="AI66" i="14" s="1"/>
  <c r="AM66" i="14" s="1"/>
  <c r="AQ66" i="14" s="1"/>
  <c r="AU66" i="14" s="1"/>
  <c r="AY66" i="14" s="1"/>
  <c r="BC66" i="14" s="1"/>
  <c r="BG66" i="14" s="1"/>
  <c r="BK66" i="14" s="1"/>
  <c r="BO66" i="14" s="1"/>
  <c r="BS66" i="14" s="1"/>
  <c r="BW66" i="14" s="1"/>
  <c r="CA66" i="14" s="1"/>
  <c r="CE66" i="14" s="1"/>
  <c r="CI66" i="14" s="1"/>
  <c r="CM66" i="14" s="1"/>
  <c r="CQ66" i="14" s="1"/>
  <c r="CU66" i="14" s="1"/>
  <c r="CY66" i="14" s="1"/>
  <c r="DC66" i="14" s="1"/>
  <c r="O70" i="14"/>
  <c r="S70" i="14" s="1"/>
  <c r="W70" i="14" s="1"/>
  <c r="AA70" i="14" s="1"/>
  <c r="AE70" i="14" s="1"/>
  <c r="AI70" i="14" s="1"/>
  <c r="AM70" i="14" s="1"/>
  <c r="AQ70" i="14" s="1"/>
  <c r="AU70" i="14" s="1"/>
  <c r="AY70" i="14" s="1"/>
  <c r="BC70" i="14" s="1"/>
  <c r="BG70" i="14" s="1"/>
  <c r="BK70" i="14" s="1"/>
  <c r="BO70" i="14" s="1"/>
  <c r="BS70" i="14" s="1"/>
  <c r="BW70" i="14" s="1"/>
  <c r="CA70" i="14" s="1"/>
  <c r="CE70" i="14" s="1"/>
  <c r="CI70" i="14" s="1"/>
  <c r="CM70" i="14" s="1"/>
  <c r="CQ70" i="14" s="1"/>
  <c r="CU70" i="14" s="1"/>
  <c r="CY70" i="14" s="1"/>
  <c r="DC70" i="14" s="1"/>
  <c r="O74" i="14"/>
  <c r="S74" i="14" s="1"/>
  <c r="W74" i="14" s="1"/>
  <c r="AA74" i="14" s="1"/>
  <c r="AE74" i="14"/>
  <c r="AI74" i="14" s="1"/>
  <c r="AM74" i="14" s="1"/>
  <c r="AQ74" i="14" s="1"/>
  <c r="AU74" i="14" s="1"/>
  <c r="AY74" i="14" s="1"/>
  <c r="BC74" i="14" s="1"/>
  <c r="BG74" i="14" s="1"/>
  <c r="BK74" i="14" s="1"/>
  <c r="BO74" i="14" s="1"/>
  <c r="BS74" i="14" s="1"/>
  <c r="BW74" i="14" s="1"/>
  <c r="CA74" i="14" s="1"/>
  <c r="CE74" i="14" s="1"/>
  <c r="CI74" i="14" s="1"/>
  <c r="CM74" i="14" s="1"/>
  <c r="CQ74" i="14" s="1"/>
  <c r="CU74" i="14" s="1"/>
  <c r="CY74" i="14" s="1"/>
  <c r="DC74" i="14" s="1"/>
  <c r="O78" i="14"/>
  <c r="S78" i="14" s="1"/>
  <c r="W78" i="14" s="1"/>
  <c r="AA78" i="14" s="1"/>
  <c r="AE78" i="14" s="1"/>
  <c r="AI78" i="14" s="1"/>
  <c r="AM78" i="14" s="1"/>
  <c r="AQ78" i="14" s="1"/>
  <c r="AU78" i="14" s="1"/>
  <c r="AY78" i="14" s="1"/>
  <c r="BC78" i="14" s="1"/>
  <c r="BG78" i="14" s="1"/>
  <c r="BK78" i="14" s="1"/>
  <c r="BO78" i="14" s="1"/>
  <c r="BS78" i="14" s="1"/>
  <c r="BW78" i="14" s="1"/>
  <c r="CA78" i="14" s="1"/>
  <c r="CE78" i="14" s="1"/>
  <c r="CI78" i="14" s="1"/>
  <c r="CM78" i="14" s="1"/>
  <c r="CQ78" i="14" s="1"/>
  <c r="CU78" i="14" s="1"/>
  <c r="CY78" i="14" s="1"/>
  <c r="DC78" i="14" s="1"/>
  <c r="O82" i="14"/>
  <c r="S82" i="14"/>
  <c r="W82" i="14" s="1"/>
  <c r="AA82" i="14" s="1"/>
  <c r="AE82" i="14" s="1"/>
  <c r="AI82" i="14" s="1"/>
  <c r="AM82" i="14" s="1"/>
  <c r="AQ82" i="14" s="1"/>
  <c r="AU82" i="14" s="1"/>
  <c r="AY82" i="14" s="1"/>
  <c r="BC82" i="14" s="1"/>
  <c r="BG82" i="14" s="1"/>
  <c r="BK82" i="14" s="1"/>
  <c r="BO82" i="14" s="1"/>
  <c r="BS82" i="14" s="1"/>
  <c r="BW82" i="14" s="1"/>
  <c r="CA82" i="14" s="1"/>
  <c r="CE82" i="14" s="1"/>
  <c r="CI82" i="14" s="1"/>
  <c r="CM82" i="14" s="1"/>
  <c r="CQ82" i="14" s="1"/>
  <c r="CU82" i="14" s="1"/>
  <c r="CY82" i="14" s="1"/>
  <c r="DC82" i="14" s="1"/>
  <c r="O86" i="14"/>
  <c r="S86" i="14" s="1"/>
  <c r="W86" i="14" s="1"/>
  <c r="AA86" i="14" s="1"/>
  <c r="AE86" i="14" s="1"/>
  <c r="AI86" i="14" s="1"/>
  <c r="AM86" i="14" s="1"/>
  <c r="AQ86" i="14" s="1"/>
  <c r="AU86" i="14" s="1"/>
  <c r="AY86" i="14" s="1"/>
  <c r="BC86" i="14" s="1"/>
  <c r="BG86" i="14" s="1"/>
  <c r="BK86" i="14" s="1"/>
  <c r="BO86" i="14" s="1"/>
  <c r="BS86" i="14" s="1"/>
  <c r="BW86" i="14" s="1"/>
  <c r="CA86" i="14" s="1"/>
  <c r="CE86" i="14" s="1"/>
  <c r="CI86" i="14" s="1"/>
  <c r="CM86" i="14" s="1"/>
  <c r="CQ86" i="14" s="1"/>
  <c r="CU86" i="14" s="1"/>
  <c r="CY86" i="14" s="1"/>
  <c r="DC86" i="14" s="1"/>
  <c r="O90" i="14"/>
  <c r="S90" i="14" s="1"/>
  <c r="W90" i="14" s="1"/>
  <c r="AA90" i="14" s="1"/>
  <c r="AE90" i="14" s="1"/>
  <c r="AI90" i="14" s="1"/>
  <c r="AM90" i="14" s="1"/>
  <c r="AQ90" i="14" s="1"/>
  <c r="AU90" i="14" s="1"/>
  <c r="AY90" i="14" s="1"/>
  <c r="BC90" i="14" s="1"/>
  <c r="BG90" i="14" s="1"/>
  <c r="BK90" i="14" s="1"/>
  <c r="BO90" i="14" s="1"/>
  <c r="BS90" i="14" s="1"/>
  <c r="BW90" i="14" s="1"/>
  <c r="CA90" i="14" s="1"/>
  <c r="CE90" i="14" s="1"/>
  <c r="CI90" i="14" s="1"/>
  <c r="CM90" i="14" s="1"/>
  <c r="CQ90" i="14" s="1"/>
  <c r="CU90" i="14" s="1"/>
  <c r="CY90" i="14" s="1"/>
  <c r="DC90" i="14" s="1"/>
  <c r="O94" i="14"/>
  <c r="S94" i="14" s="1"/>
  <c r="W94" i="14" s="1"/>
  <c r="AA94" i="14" s="1"/>
  <c r="AE94" i="14" s="1"/>
  <c r="AI94" i="14" s="1"/>
  <c r="AM94" i="14" s="1"/>
  <c r="AQ94" i="14" s="1"/>
  <c r="AU94" i="14" s="1"/>
  <c r="AY94" i="14" s="1"/>
  <c r="BC94" i="14" s="1"/>
  <c r="BG94" i="14" s="1"/>
  <c r="BK94" i="14" s="1"/>
  <c r="BO94" i="14" s="1"/>
  <c r="BS94" i="14" s="1"/>
  <c r="BW94" i="14" s="1"/>
  <c r="CA94" i="14" s="1"/>
  <c r="CE94" i="14" s="1"/>
  <c r="CI94" i="14" s="1"/>
  <c r="CM94" i="14" s="1"/>
  <c r="CQ94" i="14" s="1"/>
  <c r="CU94" i="14" s="1"/>
  <c r="CY94" i="14" s="1"/>
  <c r="DC94" i="14" s="1"/>
  <c r="O98" i="14"/>
  <c r="S98" i="14" s="1"/>
  <c r="W98" i="14" s="1"/>
  <c r="AA98" i="14"/>
  <c r="AE98" i="14" s="1"/>
  <c r="AI98" i="14" s="1"/>
  <c r="AM98" i="14" s="1"/>
  <c r="AQ98" i="14" s="1"/>
  <c r="AU98" i="14" s="1"/>
  <c r="AY98" i="14" s="1"/>
  <c r="BC98" i="14" s="1"/>
  <c r="BG98" i="14" s="1"/>
  <c r="BK98" i="14" s="1"/>
  <c r="BO98" i="14" s="1"/>
  <c r="BS98" i="14" s="1"/>
  <c r="BW98" i="14" s="1"/>
  <c r="CA98" i="14" s="1"/>
  <c r="CE98" i="14" s="1"/>
  <c r="CI98" i="14" s="1"/>
  <c r="CM98" i="14" s="1"/>
  <c r="CQ98" i="14" s="1"/>
  <c r="CU98" i="14" s="1"/>
  <c r="CY98" i="14" s="1"/>
  <c r="DC98" i="14" s="1"/>
  <c r="O102" i="14"/>
  <c r="S102" i="14" s="1"/>
  <c r="W102" i="14" s="1"/>
  <c r="AA102" i="14"/>
  <c r="AE102" i="14" s="1"/>
  <c r="AI102" i="14" s="1"/>
  <c r="AM102" i="14" s="1"/>
  <c r="AQ102" i="14" s="1"/>
  <c r="AU102" i="14" s="1"/>
  <c r="AY102" i="14" s="1"/>
  <c r="BC102" i="14" s="1"/>
  <c r="BG102" i="14" s="1"/>
  <c r="BK102" i="14" s="1"/>
  <c r="BO102" i="14" s="1"/>
  <c r="BS102" i="14" s="1"/>
  <c r="BW102" i="14"/>
  <c r="CA102" i="14" s="1"/>
  <c r="CE102" i="14" s="1"/>
  <c r="CI102" i="14" s="1"/>
  <c r="CM102" i="14" s="1"/>
  <c r="CQ102" i="14" s="1"/>
  <c r="CU102" i="14" s="1"/>
  <c r="CY102" i="14" s="1"/>
  <c r="DC102" i="14" s="1"/>
  <c r="O106" i="14"/>
  <c r="O110" i="14"/>
  <c r="S110" i="14" s="1"/>
  <c r="W110" i="14" s="1"/>
  <c r="AA110" i="14" s="1"/>
  <c r="AE110" i="14" s="1"/>
  <c r="AI110" i="14" s="1"/>
  <c r="AM110" i="14" s="1"/>
  <c r="AQ110" i="14" s="1"/>
  <c r="AU110" i="14" s="1"/>
  <c r="AY110" i="14" s="1"/>
  <c r="BC110" i="14" s="1"/>
  <c r="BG110" i="14" s="1"/>
  <c r="BK110" i="14" s="1"/>
  <c r="BO110" i="14" s="1"/>
  <c r="BS110" i="14" s="1"/>
  <c r="BW110" i="14" s="1"/>
  <c r="CA110" i="14" s="1"/>
  <c r="CE110" i="14" s="1"/>
  <c r="CI110" i="14" s="1"/>
  <c r="CM110" i="14" s="1"/>
  <c r="CQ110" i="14" s="1"/>
  <c r="CU110" i="14" s="1"/>
  <c r="CY110" i="14" s="1"/>
  <c r="DC110" i="14" s="1"/>
  <c r="O114" i="14"/>
  <c r="S114" i="14" s="1"/>
  <c r="W114" i="14"/>
  <c r="AA114" i="14"/>
  <c r="AE114" i="14" s="1"/>
  <c r="AI114" i="14" s="1"/>
  <c r="AM114" i="14" s="1"/>
  <c r="AQ114" i="14" s="1"/>
  <c r="AU114" i="14" s="1"/>
  <c r="AY114" i="14" s="1"/>
  <c r="BC114" i="14" s="1"/>
  <c r="BG114" i="14" s="1"/>
  <c r="BK114" i="14" s="1"/>
  <c r="BO114" i="14" s="1"/>
  <c r="BS114" i="14" s="1"/>
  <c r="BW114" i="14" s="1"/>
  <c r="CA114" i="14" s="1"/>
  <c r="CE114" i="14" s="1"/>
  <c r="CI114" i="14"/>
  <c r="CM114" i="14" s="1"/>
  <c r="CQ114" i="14" s="1"/>
  <c r="CU114" i="14" s="1"/>
  <c r="CY114" i="14" s="1"/>
  <c r="DC114" i="14" s="1"/>
  <c r="F117" i="14"/>
  <c r="CZ15" i="14"/>
  <c r="DA15" i="14"/>
  <c r="V15" i="14"/>
  <c r="CV15" i="14"/>
  <c r="CW15" i="14" s="1"/>
  <c r="CR15" i="14"/>
  <c r="CS15" i="14" s="1"/>
  <c r="CN15" i="14"/>
  <c r="CO15" i="14" s="1"/>
  <c r="CJ15" i="14"/>
  <c r="CK15" i="14" s="1"/>
  <c r="CF15" i="14"/>
  <c r="CG15" i="14" s="1"/>
  <c r="CB15" i="14"/>
  <c r="CC15" i="14" s="1"/>
  <c r="BX15" i="14"/>
  <c r="BY15" i="14" s="1"/>
  <c r="BT15" i="14"/>
  <c r="BU15" i="14" s="1"/>
  <c r="BP15" i="14"/>
  <c r="BQ15" i="14" s="1"/>
  <c r="BL15" i="14"/>
  <c r="BM15" i="14"/>
  <c r="BH15" i="14"/>
  <c r="BI15" i="14" s="1"/>
  <c r="BD15" i="14"/>
  <c r="BE15" i="14" s="1"/>
  <c r="AZ15" i="14"/>
  <c r="BA15" i="14" s="1"/>
  <c r="AV15" i="14"/>
  <c r="AW15" i="14" s="1"/>
  <c r="AR15" i="14"/>
  <c r="AS15" i="14" s="1"/>
  <c r="AN15" i="14"/>
  <c r="AO15" i="14" s="1"/>
  <c r="AJ15" i="14"/>
  <c r="AK15" i="14" s="1"/>
  <c r="AF15" i="14"/>
  <c r="AG15" i="14" s="1"/>
  <c r="AB15" i="14"/>
  <c r="AC15" i="14" s="1"/>
  <c r="X15" i="14"/>
  <c r="Y15" i="14" s="1"/>
  <c r="T15" i="14"/>
  <c r="U15" i="14" s="1"/>
  <c r="P15" i="14"/>
  <c r="R15" i="14" s="1"/>
  <c r="Q15" i="14"/>
  <c r="L15" i="14"/>
  <c r="M15" i="14" s="1"/>
  <c r="M16" i="14" s="1"/>
  <c r="CZ19" i="14"/>
  <c r="DA19" i="14" s="1"/>
  <c r="S16" i="1"/>
  <c r="CV19" i="14"/>
  <c r="CW19" i="14" s="1"/>
  <c r="CR19" i="14"/>
  <c r="CS19" i="14" s="1"/>
  <c r="CN19" i="14"/>
  <c r="CO19" i="14" s="1"/>
  <c r="CJ19" i="14"/>
  <c r="CF19" i="14"/>
  <c r="CG19" i="14" s="1"/>
  <c r="CB19" i="14"/>
  <c r="CC19" i="14" s="1"/>
  <c r="BX19" i="14"/>
  <c r="BY19" i="14" s="1"/>
  <c r="BT19" i="14"/>
  <c r="BU19" i="14"/>
  <c r="BP19" i="14"/>
  <c r="BQ19" i="14" s="1"/>
  <c r="BL19" i="14"/>
  <c r="BM19" i="14" s="1"/>
  <c r="BH19" i="14"/>
  <c r="BI19" i="14" s="1"/>
  <c r="BD19" i="14"/>
  <c r="BE19" i="14"/>
  <c r="AZ19" i="14"/>
  <c r="BA19" i="14"/>
  <c r="AV19" i="14"/>
  <c r="AR19" i="14"/>
  <c r="AS19" i="14" s="1"/>
  <c r="AN19" i="14"/>
  <c r="AO19" i="14" s="1"/>
  <c r="AJ19" i="14"/>
  <c r="AK19" i="14" s="1"/>
  <c r="AF19" i="14"/>
  <c r="AG19" i="14" s="1"/>
  <c r="AB19" i="14"/>
  <c r="AC19" i="14"/>
  <c r="X19" i="14"/>
  <c r="Z19" i="14" s="1"/>
  <c r="Y19" i="14"/>
  <c r="T19" i="14"/>
  <c r="U19" i="14" s="1"/>
  <c r="P19" i="14"/>
  <c r="Q19" i="14" s="1"/>
  <c r="L19" i="14"/>
  <c r="M19" i="14" s="1"/>
  <c r="M20" i="14" s="1"/>
  <c r="CZ23" i="14"/>
  <c r="CV23" i="14"/>
  <c r="CR23" i="14"/>
  <c r="CT23" i="14"/>
  <c r="CN23" i="14"/>
  <c r="CJ23" i="14"/>
  <c r="CL23" i="14" s="1"/>
  <c r="CF23" i="14"/>
  <c r="CB23" i="14"/>
  <c r="CD23" i="14"/>
  <c r="BX23" i="14"/>
  <c r="BT23" i="14"/>
  <c r="BV23" i="14" s="1"/>
  <c r="BP23" i="14"/>
  <c r="BR23" i="14" s="1"/>
  <c r="BL23" i="14"/>
  <c r="BH23" i="14"/>
  <c r="BI23" i="14" s="1"/>
  <c r="BD23" i="14"/>
  <c r="BF23" i="14" s="1"/>
  <c r="AZ23" i="14"/>
  <c r="AV23" i="14"/>
  <c r="AX23" i="14"/>
  <c r="AR23" i="14"/>
  <c r="AN23" i="14"/>
  <c r="AO23" i="14" s="1"/>
  <c r="AP23" i="14"/>
  <c r="AJ23" i="14"/>
  <c r="AK23" i="14" s="1"/>
  <c r="AF23" i="14"/>
  <c r="AH23" i="14" s="1"/>
  <c r="AB23" i="14"/>
  <c r="X23" i="14"/>
  <c r="Z23" i="14" s="1"/>
  <c r="T23" i="14"/>
  <c r="V23" i="14" s="1"/>
  <c r="P23" i="14"/>
  <c r="R23" i="14" s="1"/>
  <c r="L23" i="14"/>
  <c r="CZ27" i="14"/>
  <c r="S18" i="1"/>
  <c r="CV27" i="14"/>
  <c r="CW27" i="14" s="1"/>
  <c r="CR27" i="14"/>
  <c r="CT27" i="14" s="1"/>
  <c r="CS27" i="14"/>
  <c r="CN27" i="14"/>
  <c r="CO27" i="14"/>
  <c r="CJ27" i="14"/>
  <c r="CK27" i="14" s="1"/>
  <c r="CF27" i="14"/>
  <c r="CG27" i="14" s="1"/>
  <c r="CB27" i="14"/>
  <c r="CC27" i="14" s="1"/>
  <c r="BX27" i="14"/>
  <c r="BY27" i="14" s="1"/>
  <c r="BT27" i="14"/>
  <c r="BU27" i="14" s="1"/>
  <c r="BP27" i="14"/>
  <c r="BQ27" i="14" s="1"/>
  <c r="BL27" i="14"/>
  <c r="BN27" i="14" s="1"/>
  <c r="BH27" i="14"/>
  <c r="BI27" i="14" s="1"/>
  <c r="BD27" i="14"/>
  <c r="BE27" i="14" s="1"/>
  <c r="AZ27" i="14"/>
  <c r="BA27" i="14" s="1"/>
  <c r="AV27" i="14"/>
  <c r="AW27" i="14"/>
  <c r="AR27" i="14"/>
  <c r="AT27" i="14" s="1"/>
  <c r="AS27" i="14"/>
  <c r="AN27" i="14"/>
  <c r="AO27" i="14" s="1"/>
  <c r="AJ27" i="14"/>
  <c r="AK27" i="14" s="1"/>
  <c r="AF27" i="14"/>
  <c r="AH27" i="14" s="1"/>
  <c r="AG27" i="14"/>
  <c r="AB27" i="14"/>
  <c r="AC27" i="14"/>
  <c r="X27" i="14"/>
  <c r="Y27" i="14" s="1"/>
  <c r="T27" i="14"/>
  <c r="U27" i="14" s="1"/>
  <c r="P27" i="14"/>
  <c r="Q27" i="14" s="1"/>
  <c r="L27" i="14"/>
  <c r="M27" i="14" s="1"/>
  <c r="M28" i="14" s="1"/>
  <c r="CZ31" i="14"/>
  <c r="S19" i="1"/>
  <c r="CV31" i="14"/>
  <c r="CR31" i="14"/>
  <c r="CN31" i="14"/>
  <c r="CJ31" i="14"/>
  <c r="CK31" i="14" s="1"/>
  <c r="CF31" i="14"/>
  <c r="CH31" i="14" s="1"/>
  <c r="CG31" i="14"/>
  <c r="CB31" i="14"/>
  <c r="CC31" i="14" s="1"/>
  <c r="BX31" i="14"/>
  <c r="BY31" i="14" s="1"/>
  <c r="BT31" i="14"/>
  <c r="BU31" i="14"/>
  <c r="BP31" i="14"/>
  <c r="BQ31" i="14" s="1"/>
  <c r="BL31" i="14"/>
  <c r="BH31" i="14"/>
  <c r="BI31" i="14" s="1"/>
  <c r="BD31" i="14"/>
  <c r="BE31" i="14"/>
  <c r="AZ31" i="14"/>
  <c r="BA31" i="14" s="1"/>
  <c r="AV31" i="14"/>
  <c r="AW31" i="14" s="1"/>
  <c r="AR31" i="14"/>
  <c r="AS31" i="14" s="1"/>
  <c r="AN31" i="14"/>
  <c r="AP31" i="14" s="1"/>
  <c r="AO31" i="14"/>
  <c r="AJ31" i="14"/>
  <c r="AK31" i="14"/>
  <c r="AF31" i="14"/>
  <c r="AG31" i="14" s="1"/>
  <c r="AB31" i="14"/>
  <c r="AC31" i="14" s="1"/>
  <c r="X31" i="14"/>
  <c r="Y31" i="14" s="1"/>
  <c r="T31" i="14"/>
  <c r="U31" i="14"/>
  <c r="P31" i="14"/>
  <c r="Q31" i="14" s="1"/>
  <c r="L31" i="14"/>
  <c r="CZ35" i="14"/>
  <c r="CV35" i="14"/>
  <c r="CR35" i="14"/>
  <c r="CS35" i="14"/>
  <c r="CN35" i="14"/>
  <c r="CO35" i="14" s="1"/>
  <c r="CJ35" i="14"/>
  <c r="CK35" i="14" s="1"/>
  <c r="CF35" i="14"/>
  <c r="CB35" i="14"/>
  <c r="CC35" i="14"/>
  <c r="BX35" i="14"/>
  <c r="BT35" i="14"/>
  <c r="BU35" i="14" s="1"/>
  <c r="BP35" i="14"/>
  <c r="BL35" i="14"/>
  <c r="BH35" i="14"/>
  <c r="BD35" i="14"/>
  <c r="BE35" i="14"/>
  <c r="AZ35" i="14"/>
  <c r="AV35" i="14"/>
  <c r="AW35" i="14" s="1"/>
  <c r="AR35" i="14"/>
  <c r="AS35" i="14" s="1"/>
  <c r="AN35" i="14"/>
  <c r="AO35" i="14" s="1"/>
  <c r="AJ35" i="14"/>
  <c r="AF35" i="14"/>
  <c r="AG35" i="14"/>
  <c r="AB35" i="14"/>
  <c r="AC35" i="14" s="1"/>
  <c r="X35" i="14"/>
  <c r="Y35" i="14" s="1"/>
  <c r="T35" i="14"/>
  <c r="P35" i="14"/>
  <c r="Q35" i="14" s="1"/>
  <c r="L35" i="14"/>
  <c r="L36" i="14" s="1"/>
  <c r="CZ39" i="14"/>
  <c r="DA39" i="14" s="1"/>
  <c r="CV39" i="14"/>
  <c r="CR39" i="14"/>
  <c r="CS39" i="14" s="1"/>
  <c r="CN39" i="14"/>
  <c r="CO39" i="14"/>
  <c r="CJ39" i="14"/>
  <c r="CK39" i="14"/>
  <c r="CF39" i="14"/>
  <c r="CG39" i="14"/>
  <c r="CB39" i="14"/>
  <c r="CC39" i="14" s="1"/>
  <c r="BX39" i="14"/>
  <c r="BY39" i="14"/>
  <c r="BT39" i="14"/>
  <c r="BU39" i="14"/>
  <c r="BP39" i="14"/>
  <c r="BQ39" i="14"/>
  <c r="BL39" i="14"/>
  <c r="BM39" i="14" s="1"/>
  <c r="BH39" i="14"/>
  <c r="BI39" i="14"/>
  <c r="BD39" i="14"/>
  <c r="BE39" i="14"/>
  <c r="AZ39" i="14"/>
  <c r="BA39" i="14"/>
  <c r="AV39" i="14"/>
  <c r="AW39" i="14" s="1"/>
  <c r="AR39" i="14"/>
  <c r="AS39" i="14"/>
  <c r="AN39" i="14"/>
  <c r="AO39" i="14"/>
  <c r="AJ39" i="14"/>
  <c r="AK39" i="14" s="1"/>
  <c r="AF39" i="14"/>
  <c r="AG39" i="14" s="1"/>
  <c r="AB39" i="14"/>
  <c r="AC39" i="14"/>
  <c r="X39" i="14"/>
  <c r="Y39" i="14" s="1"/>
  <c r="T39" i="14"/>
  <c r="U39" i="14"/>
  <c r="P39" i="14"/>
  <c r="L39" i="14"/>
  <c r="M39" i="14" s="1"/>
  <c r="M40" i="14" s="1"/>
  <c r="CZ43" i="14"/>
  <c r="S22" i="1"/>
  <c r="CV43" i="14"/>
  <c r="CR43" i="14"/>
  <c r="CN43" i="14"/>
  <c r="CP43" i="14"/>
  <c r="CJ43" i="14"/>
  <c r="CF43" i="14"/>
  <c r="CB43" i="14"/>
  <c r="BX43" i="14"/>
  <c r="BZ43" i="14"/>
  <c r="BT43" i="14"/>
  <c r="BP43" i="14"/>
  <c r="BR43" i="14"/>
  <c r="BL43" i="14"/>
  <c r="BH43" i="14"/>
  <c r="BJ43" i="14"/>
  <c r="BD43" i="14"/>
  <c r="AZ43" i="14"/>
  <c r="BB43" i="14" s="1"/>
  <c r="AV43" i="14"/>
  <c r="AW43" i="14" s="1"/>
  <c r="AR43" i="14"/>
  <c r="AS43" i="14" s="1"/>
  <c r="AT43" i="14"/>
  <c r="AN43" i="14"/>
  <c r="AJ43" i="14"/>
  <c r="AF43" i="14"/>
  <c r="AB43" i="14"/>
  <c r="AD43" i="14"/>
  <c r="X43" i="14"/>
  <c r="T43" i="14"/>
  <c r="V43" i="14" s="1"/>
  <c r="P43" i="14"/>
  <c r="Q43" i="14" s="1"/>
  <c r="L43" i="14"/>
  <c r="CZ47" i="14"/>
  <c r="DA47" i="14" s="1"/>
  <c r="S23" i="1"/>
  <c r="CV47" i="14"/>
  <c r="CW47" i="14" s="1"/>
  <c r="CR47" i="14"/>
  <c r="CS47" i="14"/>
  <c r="CN47" i="14"/>
  <c r="CO47" i="14"/>
  <c r="CJ47" i="14"/>
  <c r="CK47" i="14" s="1"/>
  <c r="CF47" i="14"/>
  <c r="CG47" i="14" s="1"/>
  <c r="CB47" i="14"/>
  <c r="CC47" i="14"/>
  <c r="BX47" i="14"/>
  <c r="BY47" i="14"/>
  <c r="BT47" i="14"/>
  <c r="BU47" i="14"/>
  <c r="BP47" i="14"/>
  <c r="BQ47" i="14" s="1"/>
  <c r="BL47" i="14"/>
  <c r="BM47" i="14" s="1"/>
  <c r="BH47" i="14"/>
  <c r="BJ47" i="14" s="1"/>
  <c r="BI47" i="14"/>
  <c r="BD47" i="14"/>
  <c r="BE47" i="14"/>
  <c r="AZ47" i="14"/>
  <c r="BA47" i="14" s="1"/>
  <c r="AV47" i="14"/>
  <c r="AW47" i="14"/>
  <c r="AR47" i="14"/>
  <c r="AS47" i="14"/>
  <c r="AN47" i="14"/>
  <c r="AJ47" i="14"/>
  <c r="AK47" i="14" s="1"/>
  <c r="AF47" i="14"/>
  <c r="AG47" i="14" s="1"/>
  <c r="AB47" i="14"/>
  <c r="AC47" i="14" s="1"/>
  <c r="X47" i="14"/>
  <c r="Y47" i="14" s="1"/>
  <c r="T47" i="14"/>
  <c r="P47" i="14"/>
  <c r="L47" i="14"/>
  <c r="M47" i="14"/>
  <c r="M48" i="14" s="1"/>
  <c r="CZ51" i="14"/>
  <c r="S24" i="1"/>
  <c r="CV51" i="14"/>
  <c r="CW51" i="14"/>
  <c r="CR51" i="14"/>
  <c r="CN51" i="14"/>
  <c r="CO51" i="14" s="1"/>
  <c r="CJ51" i="14"/>
  <c r="CF51" i="14"/>
  <c r="CG51" i="14" s="1"/>
  <c r="CB51" i="14"/>
  <c r="BX51" i="14"/>
  <c r="BY51" i="14" s="1"/>
  <c r="BT51" i="14"/>
  <c r="BU51" i="14" s="1"/>
  <c r="BP51" i="14"/>
  <c r="BQ51" i="14" s="1"/>
  <c r="BL51" i="14"/>
  <c r="BH51" i="14"/>
  <c r="BI51" i="14" s="1"/>
  <c r="BD51" i="14"/>
  <c r="AZ51" i="14"/>
  <c r="BA51" i="14" s="1"/>
  <c r="AV51" i="14"/>
  <c r="AR51" i="14"/>
  <c r="AN51" i="14"/>
  <c r="AO51" i="14" s="1"/>
  <c r="AJ51" i="14"/>
  <c r="AK51" i="14" s="1"/>
  <c r="AF51" i="14"/>
  <c r="AG51" i="14"/>
  <c r="AB51" i="14"/>
  <c r="AC51" i="14"/>
  <c r="X51" i="14"/>
  <c r="Y51" i="14" s="1"/>
  <c r="T51" i="14"/>
  <c r="U51" i="14" s="1"/>
  <c r="P51" i="14"/>
  <c r="Q51" i="14"/>
  <c r="L51" i="14"/>
  <c r="M51" i="14"/>
  <c r="M52" i="14" s="1"/>
  <c r="CZ55" i="14"/>
  <c r="CL55" i="14"/>
  <c r="CV55" i="14"/>
  <c r="CR55" i="14"/>
  <c r="CS55" i="14" s="1"/>
  <c r="CN55" i="14"/>
  <c r="CO55" i="14" s="1"/>
  <c r="CJ55" i="14"/>
  <c r="CK55" i="14" s="1"/>
  <c r="CF55" i="14"/>
  <c r="CG55" i="14" s="1"/>
  <c r="CB55" i="14"/>
  <c r="CC55" i="14" s="1"/>
  <c r="BX55" i="14"/>
  <c r="BY55" i="14" s="1"/>
  <c r="BT55" i="14"/>
  <c r="BP55" i="14"/>
  <c r="BQ55" i="14" s="1"/>
  <c r="BL55" i="14"/>
  <c r="BM55" i="14" s="1"/>
  <c r="BH55" i="14"/>
  <c r="BI55" i="14" s="1"/>
  <c r="BD55" i="14"/>
  <c r="AZ55" i="14"/>
  <c r="BA55" i="14" s="1"/>
  <c r="AV55" i="14"/>
  <c r="AW55" i="14" s="1"/>
  <c r="AR55" i="14"/>
  <c r="AS55" i="14" s="1"/>
  <c r="AN55" i="14"/>
  <c r="AO55" i="14" s="1"/>
  <c r="AJ55" i="14"/>
  <c r="AK55" i="14" s="1"/>
  <c r="AF55" i="14"/>
  <c r="AG55" i="14" s="1"/>
  <c r="AB55" i="14"/>
  <c r="AC55" i="14" s="1"/>
  <c r="X55" i="14"/>
  <c r="T55" i="14"/>
  <c r="U55" i="14" s="1"/>
  <c r="P55" i="14"/>
  <c r="Q55" i="14"/>
  <c r="L55" i="14"/>
  <c r="CZ59" i="14"/>
  <c r="DA59" i="14"/>
  <c r="S26" i="1"/>
  <c r="CV59" i="14"/>
  <c r="CW59" i="14" s="1"/>
  <c r="CR59" i="14"/>
  <c r="CT59" i="14" s="1"/>
  <c r="CS59" i="14"/>
  <c r="CN59" i="14"/>
  <c r="CO59" i="14"/>
  <c r="CJ59" i="14"/>
  <c r="CK59" i="14"/>
  <c r="CF59" i="14"/>
  <c r="CG59" i="14" s="1"/>
  <c r="CB59" i="14"/>
  <c r="CC59" i="14"/>
  <c r="BX59" i="14"/>
  <c r="BY59" i="14"/>
  <c r="BT59" i="14"/>
  <c r="BU59" i="14"/>
  <c r="BP59" i="14"/>
  <c r="BQ59" i="14" s="1"/>
  <c r="BL59" i="14"/>
  <c r="BM59" i="14" s="1"/>
  <c r="BH59" i="14"/>
  <c r="BI59" i="14"/>
  <c r="BD59" i="14"/>
  <c r="BE59" i="14"/>
  <c r="AZ59" i="14"/>
  <c r="BA59" i="14" s="1"/>
  <c r="AV59" i="14"/>
  <c r="AW59" i="14"/>
  <c r="AR59" i="14"/>
  <c r="AS59" i="14"/>
  <c r="AN59" i="14"/>
  <c r="AO59" i="14"/>
  <c r="AJ59" i="14"/>
  <c r="AK59" i="14" s="1"/>
  <c r="AF59" i="14"/>
  <c r="AG59" i="14" s="1"/>
  <c r="AB59" i="14"/>
  <c r="AD59" i="14" s="1"/>
  <c r="AC59" i="14"/>
  <c r="X59" i="14"/>
  <c r="Y59" i="14"/>
  <c r="T59" i="14"/>
  <c r="U59" i="14" s="1"/>
  <c r="P59" i="14"/>
  <c r="Q59" i="14"/>
  <c r="L59" i="14"/>
  <c r="M59" i="14"/>
  <c r="M60" i="14" s="1"/>
  <c r="CZ63" i="14"/>
  <c r="CV63" i="14"/>
  <c r="CW63" i="14" s="1"/>
  <c r="CR63" i="14"/>
  <c r="CS63" i="14" s="1"/>
  <c r="CN63" i="14"/>
  <c r="CO63" i="14"/>
  <c r="CJ63" i="14"/>
  <c r="CK63" i="14"/>
  <c r="CF63" i="14"/>
  <c r="CG63" i="14" s="1"/>
  <c r="CB63" i="14"/>
  <c r="CC63" i="14"/>
  <c r="BX63" i="14"/>
  <c r="BY63" i="14"/>
  <c r="BT63" i="14"/>
  <c r="BU63" i="14"/>
  <c r="BP63" i="14"/>
  <c r="BQ63" i="14" s="1"/>
  <c r="BL63" i="14"/>
  <c r="BM63" i="14" s="1"/>
  <c r="BH63" i="14"/>
  <c r="BI63" i="14"/>
  <c r="BD63" i="14"/>
  <c r="BE63" i="14"/>
  <c r="AZ63" i="14"/>
  <c r="BA63" i="14" s="1"/>
  <c r="AV63" i="14"/>
  <c r="AX63" i="14" s="1"/>
  <c r="AW63" i="14"/>
  <c r="AR63" i="14"/>
  <c r="AS63" i="14"/>
  <c r="AN63" i="14"/>
  <c r="AO63" i="14"/>
  <c r="AJ63" i="14"/>
  <c r="AK63" i="14" s="1"/>
  <c r="AF63" i="14"/>
  <c r="AB63" i="14"/>
  <c r="AC63" i="14"/>
  <c r="X63" i="14"/>
  <c r="Y63" i="14"/>
  <c r="T63" i="14"/>
  <c r="U63" i="14" s="1"/>
  <c r="P63" i="14"/>
  <c r="P64" i="14" s="1"/>
  <c r="T64" i="14" s="1"/>
  <c r="Q63" i="14"/>
  <c r="L63" i="14"/>
  <c r="M63" i="14"/>
  <c r="M64" i="14" s="1"/>
  <c r="CZ67" i="14"/>
  <c r="CV67" i="14"/>
  <c r="CR67" i="14"/>
  <c r="CS67" i="14"/>
  <c r="CN67" i="14"/>
  <c r="CJ67" i="14"/>
  <c r="CK67" i="14" s="1"/>
  <c r="CF67" i="14"/>
  <c r="CG67" i="14" s="1"/>
  <c r="CB67" i="14"/>
  <c r="CC67" i="14" s="1"/>
  <c r="BX67" i="14"/>
  <c r="BY67" i="14" s="1"/>
  <c r="BT67" i="14"/>
  <c r="BU67" i="14" s="1"/>
  <c r="BP67" i="14"/>
  <c r="BQ67" i="14"/>
  <c r="BL67" i="14"/>
  <c r="BH67" i="14"/>
  <c r="BI67" i="14" s="1"/>
  <c r="BD67" i="14"/>
  <c r="BE67" i="14"/>
  <c r="AZ67" i="14"/>
  <c r="BA67" i="14" s="1"/>
  <c r="AV67" i="14"/>
  <c r="AW67" i="14" s="1"/>
  <c r="AR67" i="14"/>
  <c r="AN67" i="14"/>
  <c r="AO67" i="14" s="1"/>
  <c r="AJ67" i="14"/>
  <c r="AK67" i="14" s="1"/>
  <c r="AF67" i="14"/>
  <c r="AG67" i="14"/>
  <c r="AB67" i="14"/>
  <c r="AC67" i="14" s="1"/>
  <c r="X67" i="14"/>
  <c r="Y67" i="14" s="1"/>
  <c r="T67" i="14"/>
  <c r="P67" i="14"/>
  <c r="Q67" i="14" s="1"/>
  <c r="L67" i="14"/>
  <c r="M67" i="14" s="1"/>
  <c r="M68" i="14" s="1"/>
  <c r="CZ71" i="14"/>
  <c r="CV71" i="14"/>
  <c r="CW71" i="14" s="1"/>
  <c r="CR71" i="14"/>
  <c r="CS71" i="14" s="1"/>
  <c r="CN71" i="14"/>
  <c r="CJ71" i="14"/>
  <c r="CK71" i="14" s="1"/>
  <c r="CF71" i="14"/>
  <c r="CB71" i="14"/>
  <c r="BX71" i="14"/>
  <c r="BT71" i="14"/>
  <c r="BP71" i="14"/>
  <c r="BQ71" i="14"/>
  <c r="BL71" i="14"/>
  <c r="BM71" i="14" s="1"/>
  <c r="BH71" i="14"/>
  <c r="BI71" i="14" s="1"/>
  <c r="BD71" i="14"/>
  <c r="BE71" i="14" s="1"/>
  <c r="AZ71" i="14"/>
  <c r="BA71" i="14" s="1"/>
  <c r="AV71" i="14"/>
  <c r="AW71" i="14" s="1"/>
  <c r="AR71" i="14"/>
  <c r="AS71" i="14" s="1"/>
  <c r="AN71" i="14"/>
  <c r="AO71" i="14" s="1"/>
  <c r="AJ71" i="14"/>
  <c r="AF71" i="14"/>
  <c r="AB71" i="14"/>
  <c r="X71" i="14"/>
  <c r="Y71" i="14"/>
  <c r="T71" i="14"/>
  <c r="P71" i="14"/>
  <c r="Q71" i="14" s="1"/>
  <c r="L71" i="14"/>
  <c r="CZ75" i="14"/>
  <c r="DB75" i="14" s="1"/>
  <c r="S30" i="1"/>
  <c r="CV75" i="14"/>
  <c r="CR75" i="14"/>
  <c r="CN75" i="14"/>
  <c r="CO75" i="14" s="1"/>
  <c r="CJ75" i="14"/>
  <c r="CF75" i="14"/>
  <c r="CG75" i="14" s="1"/>
  <c r="CB75" i="14"/>
  <c r="BX75" i="14"/>
  <c r="BY75" i="14" s="1"/>
  <c r="BT75" i="14"/>
  <c r="BP75" i="14"/>
  <c r="BQ75" i="14" s="1"/>
  <c r="BL75" i="14"/>
  <c r="BH75" i="14"/>
  <c r="BI75" i="14" s="1"/>
  <c r="BD75" i="14"/>
  <c r="AZ75" i="14"/>
  <c r="BA75" i="14" s="1"/>
  <c r="AV75" i="14"/>
  <c r="AR75" i="14"/>
  <c r="AS75" i="14"/>
  <c r="AN75" i="14"/>
  <c r="AO75" i="14" s="1"/>
  <c r="AJ75" i="14"/>
  <c r="AF75" i="14"/>
  <c r="AB75" i="14"/>
  <c r="X75" i="14"/>
  <c r="T75" i="14"/>
  <c r="U75" i="14" s="1"/>
  <c r="P75" i="14"/>
  <c r="L75" i="14"/>
  <c r="CZ79" i="14"/>
  <c r="CV79" i="14"/>
  <c r="CW79" i="14" s="1"/>
  <c r="CR79" i="14"/>
  <c r="CS79" i="14" s="1"/>
  <c r="CN79" i="14"/>
  <c r="CO79" i="14" s="1"/>
  <c r="CJ79" i="14"/>
  <c r="CF79" i="14"/>
  <c r="CB79" i="14"/>
  <c r="CC79" i="14" s="1"/>
  <c r="BX79" i="14"/>
  <c r="BY79" i="14" s="1"/>
  <c r="BT79" i="14"/>
  <c r="BU79" i="14" s="1"/>
  <c r="BP79" i="14"/>
  <c r="BQ79" i="14" s="1"/>
  <c r="BL79" i="14"/>
  <c r="BM79" i="14" s="1"/>
  <c r="BH79" i="14"/>
  <c r="BD79" i="14"/>
  <c r="BE79" i="14" s="1"/>
  <c r="AZ79" i="14"/>
  <c r="BA79" i="14"/>
  <c r="AV79" i="14"/>
  <c r="AW79" i="14"/>
  <c r="AR79" i="14"/>
  <c r="AS79" i="14" s="1"/>
  <c r="AN79" i="14"/>
  <c r="AO79" i="14" s="1"/>
  <c r="AJ79" i="14"/>
  <c r="AK79" i="14" s="1"/>
  <c r="AF79" i="14"/>
  <c r="AG79" i="14" s="1"/>
  <c r="AB79" i="14"/>
  <c r="AC79" i="14" s="1"/>
  <c r="X79" i="14"/>
  <c r="Y79" i="14"/>
  <c r="T79" i="14"/>
  <c r="U79" i="14" s="1"/>
  <c r="P79" i="14"/>
  <c r="Q79" i="14" s="1"/>
  <c r="L79" i="14"/>
  <c r="CZ83" i="14"/>
  <c r="DA83" i="14" s="1"/>
  <c r="BN83" i="14"/>
  <c r="CV83" i="14"/>
  <c r="CR83" i="14"/>
  <c r="CN83" i="14"/>
  <c r="CJ83" i="14"/>
  <c r="CK83" i="14" s="1"/>
  <c r="CF83" i="14"/>
  <c r="CG83" i="14" s="1"/>
  <c r="CB83" i="14"/>
  <c r="BX83" i="14"/>
  <c r="BT83" i="14"/>
  <c r="BU83" i="14" s="1"/>
  <c r="BP83" i="14"/>
  <c r="BQ83" i="14" s="1"/>
  <c r="BS83" i="14" s="1"/>
  <c r="BL83" i="14"/>
  <c r="BM83" i="14" s="1"/>
  <c r="BH83" i="14"/>
  <c r="BI83" i="14"/>
  <c r="BD83" i="14"/>
  <c r="BE83" i="14"/>
  <c r="AZ83" i="14"/>
  <c r="BA83" i="14" s="1"/>
  <c r="AV83" i="14"/>
  <c r="AW83" i="14"/>
  <c r="AR83" i="14"/>
  <c r="AS83" i="14"/>
  <c r="AN83" i="14"/>
  <c r="AO83" i="14"/>
  <c r="AJ83" i="14"/>
  <c r="AF83" i="14"/>
  <c r="AG83" i="14"/>
  <c r="AB83" i="14"/>
  <c r="AC83" i="14"/>
  <c r="X83" i="14"/>
  <c r="Y83" i="14"/>
  <c r="T83" i="14"/>
  <c r="U83" i="14" s="1"/>
  <c r="P83" i="14"/>
  <c r="Q83" i="14"/>
  <c r="L83" i="14"/>
  <c r="M83" i="14"/>
  <c r="M84" i="14" s="1"/>
  <c r="Q84" i="14" s="1"/>
  <c r="CZ87" i="14"/>
  <c r="DA87" i="14" s="1"/>
  <c r="BF87" i="14"/>
  <c r="BG87" i="14" s="1"/>
  <c r="CV87" i="14"/>
  <c r="CR87" i="14"/>
  <c r="CS87" i="14" s="1"/>
  <c r="CN87" i="14"/>
  <c r="CO87" i="14" s="1"/>
  <c r="CJ87" i="14"/>
  <c r="CF87" i="14"/>
  <c r="CG87" i="14"/>
  <c r="CB87" i="14"/>
  <c r="CC87" i="14" s="1"/>
  <c r="BX87" i="14"/>
  <c r="BY87" i="14"/>
  <c r="BT87" i="14"/>
  <c r="BU87" i="14"/>
  <c r="BP87" i="14"/>
  <c r="BQ87" i="14" s="1"/>
  <c r="BL87" i="14"/>
  <c r="BM87" i="14" s="1"/>
  <c r="BH87" i="14"/>
  <c r="BD87" i="14"/>
  <c r="BE87" i="14" s="1"/>
  <c r="AZ87" i="14"/>
  <c r="BA87" i="14" s="1"/>
  <c r="AV87" i="14"/>
  <c r="AW87" i="14" s="1"/>
  <c r="AR87" i="14"/>
  <c r="AS87" i="14" s="1"/>
  <c r="AN87" i="14"/>
  <c r="AO87" i="14"/>
  <c r="AJ87" i="14"/>
  <c r="AK87" i="14"/>
  <c r="AF87" i="14"/>
  <c r="AB87" i="14"/>
  <c r="AC87" i="14" s="1"/>
  <c r="X87" i="14"/>
  <c r="Y87" i="14" s="1"/>
  <c r="T87" i="14"/>
  <c r="U87" i="14" s="1"/>
  <c r="P87" i="14"/>
  <c r="Q87" i="14" s="1"/>
  <c r="L87" i="14"/>
  <c r="CZ91" i="14"/>
  <c r="CV91" i="14"/>
  <c r="CR91" i="14"/>
  <c r="CS91" i="14"/>
  <c r="CN91" i="14"/>
  <c r="CJ91" i="14"/>
  <c r="CK91" i="14" s="1"/>
  <c r="CF91" i="14"/>
  <c r="CB91" i="14"/>
  <c r="CD91" i="14" s="1"/>
  <c r="BX91" i="14"/>
  <c r="BY91" i="14" s="1"/>
  <c r="BT91" i="14"/>
  <c r="BU91" i="14" s="1"/>
  <c r="BP91" i="14"/>
  <c r="BL91" i="14"/>
  <c r="BM91" i="14"/>
  <c r="BH91" i="14"/>
  <c r="BD91" i="14"/>
  <c r="BF91" i="14" s="1"/>
  <c r="AZ91" i="14"/>
  <c r="AV91" i="14"/>
  <c r="AW91" i="14"/>
  <c r="AR91" i="14"/>
  <c r="AN91" i="14"/>
  <c r="AJ91" i="14"/>
  <c r="AF91" i="14"/>
  <c r="AB91" i="14"/>
  <c r="X91" i="14"/>
  <c r="T91" i="14"/>
  <c r="P91" i="14"/>
  <c r="L91" i="14"/>
  <c r="M91" i="14" s="1"/>
  <c r="CZ95" i="14"/>
  <c r="S35" i="1"/>
  <c r="CV95" i="14"/>
  <c r="CW95" i="14" s="1"/>
  <c r="CR95" i="14"/>
  <c r="CN95" i="14"/>
  <c r="CO95" i="14"/>
  <c r="CJ95" i="14"/>
  <c r="CK95" i="14" s="1"/>
  <c r="CF95" i="14"/>
  <c r="CG95" i="14" s="1"/>
  <c r="CB95" i="14"/>
  <c r="BX95" i="14"/>
  <c r="BY95" i="14"/>
  <c r="CA95" i="14" s="1"/>
  <c r="BT95" i="14"/>
  <c r="BU95" i="14" s="1"/>
  <c r="BP95" i="14"/>
  <c r="BQ95" i="14" s="1"/>
  <c r="BL95" i="14"/>
  <c r="BM95" i="14" s="1"/>
  <c r="BH95" i="14"/>
  <c r="BI95" i="14"/>
  <c r="BD95" i="14"/>
  <c r="AZ95" i="14"/>
  <c r="BA95" i="14" s="1"/>
  <c r="AV95" i="14"/>
  <c r="AR95" i="14"/>
  <c r="AS95" i="14" s="1"/>
  <c r="AN95" i="14"/>
  <c r="AO95" i="14" s="1"/>
  <c r="AJ95" i="14"/>
  <c r="AK95" i="14" s="1"/>
  <c r="AF95" i="14"/>
  <c r="AG95" i="14" s="1"/>
  <c r="AB95" i="14"/>
  <c r="AC95" i="14"/>
  <c r="X95" i="14"/>
  <c r="Y95" i="14" s="1"/>
  <c r="T95" i="14"/>
  <c r="P95" i="14"/>
  <c r="Q95" i="14" s="1"/>
  <c r="L95" i="14"/>
  <c r="CZ99" i="14"/>
  <c r="S36" i="1"/>
  <c r="CV99" i="14"/>
  <c r="CR99" i="14"/>
  <c r="CS99" i="14" s="1"/>
  <c r="CN99" i="14"/>
  <c r="CJ99" i="14"/>
  <c r="CK99" i="14" s="1"/>
  <c r="CF99" i="14"/>
  <c r="CB99" i="14"/>
  <c r="BX99" i="14"/>
  <c r="BT99" i="14"/>
  <c r="BU99" i="14"/>
  <c r="BP99" i="14"/>
  <c r="BL99" i="14"/>
  <c r="BH99" i="14"/>
  <c r="BD99" i="14"/>
  <c r="BE99" i="14" s="1"/>
  <c r="AZ99" i="14"/>
  <c r="AV99" i="14"/>
  <c r="AW99" i="14"/>
  <c r="AR99" i="14"/>
  <c r="AS99" i="14" s="1"/>
  <c r="AN99" i="14"/>
  <c r="AO99" i="14" s="1"/>
  <c r="AJ99" i="14"/>
  <c r="AF99" i="14"/>
  <c r="AG99" i="14" s="1"/>
  <c r="AB99" i="14"/>
  <c r="X99" i="14"/>
  <c r="T99" i="14"/>
  <c r="P99" i="14"/>
  <c r="R99" i="14" s="1"/>
  <c r="L99" i="14"/>
  <c r="M99" i="14" s="1"/>
  <c r="CZ103" i="14"/>
  <c r="DA103" i="14"/>
  <c r="CV103" i="14"/>
  <c r="CX103" i="14" s="1"/>
  <c r="CR103" i="14"/>
  <c r="CS103" i="14" s="1"/>
  <c r="CN103" i="14"/>
  <c r="CO103" i="14" s="1"/>
  <c r="CJ103" i="14"/>
  <c r="CL103" i="14" s="1"/>
  <c r="CK103" i="14"/>
  <c r="CM103" i="14" s="1"/>
  <c r="CF103" i="14"/>
  <c r="CG103" i="14" s="1"/>
  <c r="CB103" i="14"/>
  <c r="CC103" i="14" s="1"/>
  <c r="BX103" i="14"/>
  <c r="BT103" i="14"/>
  <c r="BP103" i="14"/>
  <c r="BQ103" i="14" s="1"/>
  <c r="BL103" i="14"/>
  <c r="BH103" i="14"/>
  <c r="BI103" i="14" s="1"/>
  <c r="BD103" i="14"/>
  <c r="BE103" i="14"/>
  <c r="AZ103" i="14"/>
  <c r="AV103" i="14"/>
  <c r="AR103" i="14"/>
  <c r="AS103" i="14" s="1"/>
  <c r="AN103" i="14"/>
  <c r="AO103" i="14"/>
  <c r="AJ103" i="14"/>
  <c r="AK103" i="14" s="1"/>
  <c r="AF103" i="14"/>
  <c r="AG103" i="14" s="1"/>
  <c r="AB103" i="14"/>
  <c r="AC103" i="14" s="1"/>
  <c r="X103" i="14"/>
  <c r="Y103" i="14"/>
  <c r="T103" i="14"/>
  <c r="U103" i="14" s="1"/>
  <c r="P103" i="14"/>
  <c r="Q103" i="14" s="1"/>
  <c r="L103" i="14"/>
  <c r="N103" i="14" s="1"/>
  <c r="CZ107" i="14"/>
  <c r="S38" i="1"/>
  <c r="CV107" i="14"/>
  <c r="CR107" i="14"/>
  <c r="CS107" i="14" s="1"/>
  <c r="CN107" i="14"/>
  <c r="CP107" i="14" s="1"/>
  <c r="CQ107" i="14" s="1"/>
  <c r="CJ107" i="14"/>
  <c r="CF107" i="14"/>
  <c r="CH107" i="14" s="1"/>
  <c r="CB107" i="14"/>
  <c r="BX107" i="14"/>
  <c r="BT107" i="14"/>
  <c r="BU107" i="14" s="1"/>
  <c r="BP107" i="14"/>
  <c r="BL107" i="14"/>
  <c r="BH107" i="14"/>
  <c r="BD107" i="14"/>
  <c r="BE107" i="14" s="1"/>
  <c r="AZ107" i="14"/>
  <c r="AV107" i="14"/>
  <c r="AW107" i="14"/>
  <c r="AR107" i="14"/>
  <c r="AS107" i="14"/>
  <c r="AN107" i="14"/>
  <c r="AO107" i="14" s="1"/>
  <c r="AJ107" i="14"/>
  <c r="AF107" i="14"/>
  <c r="AG107" i="14"/>
  <c r="AB107" i="14"/>
  <c r="AC107" i="14"/>
  <c r="X107" i="14"/>
  <c r="Y107" i="14" s="1"/>
  <c r="T107" i="14"/>
  <c r="V107" i="14" s="1"/>
  <c r="P107" i="14"/>
  <c r="Q107" i="14"/>
  <c r="L107" i="14"/>
  <c r="CZ111" i="14"/>
  <c r="DA111" i="14" s="1"/>
  <c r="S39" i="1"/>
  <c r="CV111" i="14"/>
  <c r="CW111" i="14"/>
  <c r="CY111" i="14" s="1"/>
  <c r="CR111" i="14"/>
  <c r="CN111" i="14"/>
  <c r="CO111" i="14" s="1"/>
  <c r="CJ111" i="14"/>
  <c r="CK111" i="14"/>
  <c r="CF111" i="14"/>
  <c r="CG111" i="14" s="1"/>
  <c r="CB111" i="14"/>
  <c r="CC111" i="14"/>
  <c r="CE111" i="14" s="1"/>
  <c r="BX111" i="14"/>
  <c r="BY111" i="14" s="1"/>
  <c r="BT111" i="14"/>
  <c r="BU111" i="14" s="1"/>
  <c r="BP111" i="14"/>
  <c r="BQ111" i="14"/>
  <c r="BL111" i="14"/>
  <c r="BM111" i="14" s="1"/>
  <c r="BH111" i="14"/>
  <c r="BI111" i="14" s="1"/>
  <c r="BD111" i="14"/>
  <c r="BE111" i="14"/>
  <c r="AZ111" i="14"/>
  <c r="BA111" i="14"/>
  <c r="BC111" i="14" s="1"/>
  <c r="AV111" i="14"/>
  <c r="AW111" i="14"/>
  <c r="AR111" i="14"/>
  <c r="AS111" i="14" s="1"/>
  <c r="AN111" i="14"/>
  <c r="AO111" i="14" s="1"/>
  <c r="AJ111" i="14"/>
  <c r="AK111" i="14" s="1"/>
  <c r="AF111" i="14"/>
  <c r="AB111" i="14"/>
  <c r="X111" i="14"/>
  <c r="T111" i="14"/>
  <c r="U111" i="14"/>
  <c r="P111" i="14"/>
  <c r="Q111" i="14"/>
  <c r="L111" i="14"/>
  <c r="M111" i="14" s="1"/>
  <c r="M112" i="14" s="1"/>
  <c r="F15" i="14"/>
  <c r="F18" i="14" s="1"/>
  <c r="F19" i="14"/>
  <c r="F22" i="14" s="1"/>
  <c r="F23" i="14"/>
  <c r="F26" i="14" s="1"/>
  <c r="F24" i="14"/>
  <c r="F27" i="14"/>
  <c r="F30" i="14" s="1"/>
  <c r="F31" i="14"/>
  <c r="F34" i="14" s="1"/>
  <c r="F32" i="14"/>
  <c r="F35" i="14"/>
  <c r="F38" i="14" s="1"/>
  <c r="F39" i="14"/>
  <c r="F42" i="14" s="1"/>
  <c r="F40" i="14"/>
  <c r="F43" i="14"/>
  <c r="F46" i="14" s="1"/>
  <c r="F47" i="14"/>
  <c r="F48" i="14"/>
  <c r="F51" i="14"/>
  <c r="F54" i="14" s="1"/>
  <c r="F55" i="14"/>
  <c r="F58" i="14" s="1"/>
  <c r="F56" i="14"/>
  <c r="F59" i="14"/>
  <c r="F62" i="14" s="1"/>
  <c r="F63" i="14"/>
  <c r="F64" i="14"/>
  <c r="F67" i="14"/>
  <c r="F70" i="14"/>
  <c r="F71" i="14"/>
  <c r="F72" i="14"/>
  <c r="F75" i="14"/>
  <c r="F78" i="14" s="1"/>
  <c r="F79" i="14"/>
  <c r="F82" i="14" s="1"/>
  <c r="F80" i="14"/>
  <c r="F83" i="14"/>
  <c r="F86" i="14" s="1"/>
  <c r="F87" i="14"/>
  <c r="F90" i="14" s="1"/>
  <c r="F88" i="14"/>
  <c r="F91" i="14"/>
  <c r="F94" i="14"/>
  <c r="F95" i="14"/>
  <c r="F96" i="14"/>
  <c r="F99" i="14"/>
  <c r="F102" i="14" s="1"/>
  <c r="F103" i="14"/>
  <c r="F106" i="14" s="1"/>
  <c r="F104" i="14"/>
  <c r="F107" i="14"/>
  <c r="F110" i="14" s="1"/>
  <c r="F111" i="14"/>
  <c r="F114" i="14" s="1"/>
  <c r="F112" i="14"/>
  <c r="O126" i="14"/>
  <c r="S126" i="14" s="1"/>
  <c r="W126" i="14"/>
  <c r="AA126" i="14" s="1"/>
  <c r="AE126" i="14" s="1"/>
  <c r="F20" i="14"/>
  <c r="F28" i="14"/>
  <c r="F36" i="14"/>
  <c r="F44" i="14"/>
  <c r="F52" i="14"/>
  <c r="F60" i="14"/>
  <c r="F68" i="14"/>
  <c r="F76" i="14"/>
  <c r="F84" i="14"/>
  <c r="F92" i="14"/>
  <c r="F100" i="14"/>
  <c r="F108" i="14"/>
  <c r="M14" i="14"/>
  <c r="Q14" i="14" s="1"/>
  <c r="U14" i="14" s="1"/>
  <c r="Y14" i="14" s="1"/>
  <c r="AC14" i="14"/>
  <c r="AG14" i="14" s="1"/>
  <c r="AK14" i="14" s="1"/>
  <c r="AO14" i="14"/>
  <c r="AS14" i="14"/>
  <c r="AW14" i="14" s="1"/>
  <c r="BA14" i="14" s="1"/>
  <c r="BE14" i="14" s="1"/>
  <c r="BI14" i="14" s="1"/>
  <c r="BM14" i="14" s="1"/>
  <c r="BQ14" i="14" s="1"/>
  <c r="BU14" i="14" s="1"/>
  <c r="BY14" i="14" s="1"/>
  <c r="CC14" i="14" s="1"/>
  <c r="CG14" i="14" s="1"/>
  <c r="CK14" i="14" s="1"/>
  <c r="CO14" i="14" s="1"/>
  <c r="CS14" i="14" s="1"/>
  <c r="CW14" i="14" s="1"/>
  <c r="DA14" i="14" s="1"/>
  <c r="S14" i="14"/>
  <c r="W14" i="14" s="1"/>
  <c r="AA14" i="14" s="1"/>
  <c r="AE14" i="14" s="1"/>
  <c r="AI14" i="14" s="1"/>
  <c r="AM14" i="14" s="1"/>
  <c r="AQ14" i="14" s="1"/>
  <c r="AU14" i="14" s="1"/>
  <c r="AY14" i="14" s="1"/>
  <c r="BC14" i="14" s="1"/>
  <c r="BG14" i="14" s="1"/>
  <c r="BK14" i="14" s="1"/>
  <c r="BO14" i="14" s="1"/>
  <c r="BS14" i="14" s="1"/>
  <c r="BW14" i="14" s="1"/>
  <c r="CA14" i="14" s="1"/>
  <c r="CE14" i="14" s="1"/>
  <c r="CI14" i="14" s="1"/>
  <c r="CM14" i="14" s="1"/>
  <c r="CQ14" i="14" s="1"/>
  <c r="CU14" i="14" s="1"/>
  <c r="CY14" i="14" s="1"/>
  <c r="DC14" i="14" s="1"/>
  <c r="R14" i="14"/>
  <c r="V14" i="14" s="1"/>
  <c r="Z14" i="14" s="1"/>
  <c r="AD14" i="14" s="1"/>
  <c r="AH14" i="14" s="1"/>
  <c r="AL14" i="14" s="1"/>
  <c r="AP14" i="14" s="1"/>
  <c r="AT14" i="14" s="1"/>
  <c r="AX14" i="14" s="1"/>
  <c r="BB14" i="14" s="1"/>
  <c r="BF14" i="14" s="1"/>
  <c r="BJ14" i="14" s="1"/>
  <c r="BN14" i="14" s="1"/>
  <c r="BR14" i="14" s="1"/>
  <c r="BV14" i="14" s="1"/>
  <c r="BZ14" i="14" s="1"/>
  <c r="CD14" i="14" s="1"/>
  <c r="CH14" i="14" s="1"/>
  <c r="CL14" i="14" s="1"/>
  <c r="CP14" i="14" s="1"/>
  <c r="CT14" i="14" s="1"/>
  <c r="CX14" i="14" s="1"/>
  <c r="DB14" i="14" s="1"/>
  <c r="F50" i="14"/>
  <c r="F66" i="14"/>
  <c r="F74" i="14"/>
  <c r="F98" i="14"/>
  <c r="P7" i="11"/>
  <c r="AF7" i="11"/>
  <c r="AV7" i="11" s="1"/>
  <c r="BL7" i="11" s="1"/>
  <c r="CB7" i="11"/>
  <c r="CR7" i="11" s="1"/>
  <c r="H7" i="11"/>
  <c r="X7" i="11" s="1"/>
  <c r="AN7" i="11" s="1"/>
  <c r="BD7" i="11" s="1"/>
  <c r="BT7" i="11" s="1"/>
  <c r="CJ7" i="11" s="1"/>
  <c r="P9" i="14"/>
  <c r="B9" i="14"/>
  <c r="B5" i="1"/>
  <c r="B6" i="14" s="1"/>
  <c r="L15" i="11"/>
  <c r="P15" i="11" s="1"/>
  <c r="T15" i="11" s="1"/>
  <c r="X15" i="11" s="1"/>
  <c r="AF15" i="11" s="1"/>
  <c r="AJ15" i="11" s="1"/>
  <c r="AN15" i="11" s="1"/>
  <c r="AR15" i="11" s="1"/>
  <c r="O14" i="11"/>
  <c r="S14" i="11" s="1"/>
  <c r="W14" i="11"/>
  <c r="AA14" i="11" s="1"/>
  <c r="AE14" i="11" s="1"/>
  <c r="AI14" i="11" s="1"/>
  <c r="AM14" i="11" s="1"/>
  <c r="AQ14" i="11" s="1"/>
  <c r="AU14" i="11" s="1"/>
  <c r="AY14" i="11" s="1"/>
  <c r="BC14" i="11" s="1"/>
  <c r="BG14" i="11" s="1"/>
  <c r="BK14" i="11" s="1"/>
  <c r="BO14" i="11" s="1"/>
  <c r="BS14" i="11" s="1"/>
  <c r="BW14" i="11" s="1"/>
  <c r="CA14" i="11" s="1"/>
  <c r="CE14" i="11" s="1"/>
  <c r="CI14" i="11" s="1"/>
  <c r="CM14" i="11" s="1"/>
  <c r="CQ14" i="11"/>
  <c r="CU14" i="11" s="1"/>
  <c r="CY14" i="11" s="1"/>
  <c r="L14" i="11"/>
  <c r="P14" i="11" s="1"/>
  <c r="X14" i="11" s="1"/>
  <c r="AB14" i="11" s="1"/>
  <c r="AF14" i="11" s="1"/>
  <c r="B10" i="11"/>
  <c r="O13" i="1"/>
  <c r="CW17" i="14"/>
  <c r="CX17" i="14" s="1"/>
  <c r="CS17" i="14"/>
  <c r="CT17" i="14" s="1"/>
  <c r="DA17" i="14"/>
  <c r="DB17" i="14" s="1"/>
  <c r="P10" i="14"/>
  <c r="L10" i="14"/>
  <c r="P7" i="14"/>
  <c r="P6" i="14"/>
  <c r="L7" i="14"/>
  <c r="L6" i="14"/>
  <c r="D7" i="14"/>
  <c r="D6" i="14"/>
  <c r="B10" i="14"/>
  <c r="B7" i="14"/>
  <c r="B11" i="11"/>
  <c r="B47" i="11"/>
  <c r="CJ47" i="11"/>
  <c r="CJ46" i="11"/>
  <c r="BT47" i="1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3" i="1"/>
  <c r="O34" i="1"/>
  <c r="O35" i="1"/>
  <c r="O36" i="1"/>
  <c r="O37" i="1"/>
  <c r="O38" i="1"/>
  <c r="O39" i="1"/>
  <c r="S17" i="1"/>
  <c r="S29" i="1"/>
  <c r="S31" i="1"/>
  <c r="S37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P8" i="11"/>
  <c r="AV8" i="11" s="1"/>
  <c r="D7" i="11"/>
  <c r="H8" i="11"/>
  <c r="AN8" i="11" s="1"/>
  <c r="D8" i="11"/>
  <c r="B8" i="1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19" i="1"/>
  <c r="X18" i="1"/>
  <c r="X17" i="1"/>
  <c r="X16" i="1"/>
  <c r="N13" i="14"/>
  <c r="R13" i="14" s="1"/>
  <c r="V13" i="14" s="1"/>
  <c r="Z13" i="14" s="1"/>
  <c r="AD13" i="14" s="1"/>
  <c r="AH13" i="14" s="1"/>
  <c r="AL13" i="14" s="1"/>
  <c r="AP13" i="14" s="1"/>
  <c r="AT13" i="14" s="1"/>
  <c r="AX13" i="14" s="1"/>
  <c r="BB13" i="14" s="1"/>
  <c r="Q17" i="14"/>
  <c r="R17" i="14" s="1"/>
  <c r="M17" i="14"/>
  <c r="M18" i="14" s="1"/>
  <c r="U17" i="14"/>
  <c r="Y17" i="14"/>
  <c r="AC17" i="14"/>
  <c r="AG17" i="14"/>
  <c r="AH17" i="14" s="1"/>
  <c r="AK17" i="14"/>
  <c r="AL17" i="14" s="1"/>
  <c r="AO17" i="14"/>
  <c r="AP17" i="14" s="1"/>
  <c r="AS17" i="14"/>
  <c r="AT17" i="14" s="1"/>
  <c r="AW17" i="14"/>
  <c r="AX17" i="14" s="1"/>
  <c r="BA17" i="14"/>
  <c r="BE17" i="14"/>
  <c r="BI17" i="14"/>
  <c r="BM17" i="14"/>
  <c r="BN17" i="14" s="1"/>
  <c r="BQ17" i="14"/>
  <c r="BR17" i="14" s="1"/>
  <c r="BU17" i="14"/>
  <c r="BV17" i="14" s="1"/>
  <c r="BY17" i="14"/>
  <c r="BZ17" i="14" s="1"/>
  <c r="CC17" i="14"/>
  <c r="CD17" i="14" s="1"/>
  <c r="CG17" i="14"/>
  <c r="CK17" i="14"/>
  <c r="CL17" i="14" s="1"/>
  <c r="CO17" i="14"/>
  <c r="CP17" i="14" s="1"/>
  <c r="DA21" i="14"/>
  <c r="DB21" i="14" s="1"/>
  <c r="CW21" i="14"/>
  <c r="CX21" i="14" s="1"/>
  <c r="CS21" i="14"/>
  <c r="CT21" i="14" s="1"/>
  <c r="CO21" i="14"/>
  <c r="CP21" i="14" s="1"/>
  <c r="CK21" i="14"/>
  <c r="CL21" i="14" s="1"/>
  <c r="CG21" i="14"/>
  <c r="CC21" i="14"/>
  <c r="BY21" i="14"/>
  <c r="BU21" i="14"/>
  <c r="BV21" i="14" s="1"/>
  <c r="BQ21" i="14"/>
  <c r="BR21" i="14" s="1"/>
  <c r="BM21" i="14"/>
  <c r="BN21" i="14" s="1"/>
  <c r="BI21" i="14"/>
  <c r="BJ21" i="14" s="1"/>
  <c r="BE21" i="14"/>
  <c r="BF21" i="14" s="1"/>
  <c r="BA21" i="14"/>
  <c r="AW21" i="14"/>
  <c r="AS21" i="14"/>
  <c r="AO21" i="14"/>
  <c r="AP21" i="14" s="1"/>
  <c r="AK21" i="14"/>
  <c r="AL21" i="14" s="1"/>
  <c r="AG21" i="14"/>
  <c r="AH21" i="14" s="1"/>
  <c r="AC21" i="14"/>
  <c r="AD21" i="14" s="1"/>
  <c r="Y21" i="14"/>
  <c r="Z21" i="14" s="1"/>
  <c r="U21" i="14"/>
  <c r="Q21" i="14"/>
  <c r="R21" i="14" s="1"/>
  <c r="M21" i="14"/>
  <c r="M22" i="14" s="1"/>
  <c r="DA25" i="14"/>
  <c r="DB25" i="14" s="1"/>
  <c r="CW25" i="14"/>
  <c r="CS25" i="14"/>
  <c r="CT25" i="14" s="1"/>
  <c r="CO25" i="14"/>
  <c r="CP25" i="14" s="1"/>
  <c r="CK25" i="14"/>
  <c r="CG25" i="14"/>
  <c r="CH25" i="14" s="1"/>
  <c r="CC25" i="14"/>
  <c r="CD25" i="14" s="1"/>
  <c r="BY25" i="14"/>
  <c r="BZ25" i="14" s="1"/>
  <c r="BU25" i="14"/>
  <c r="BV25" i="14" s="1"/>
  <c r="BQ25" i="14"/>
  <c r="BR25" i="14" s="1"/>
  <c r="BM25" i="14"/>
  <c r="BN25" i="14" s="1"/>
  <c r="BI25" i="14"/>
  <c r="BJ25" i="14" s="1"/>
  <c r="BE25" i="14"/>
  <c r="BA25" i="14"/>
  <c r="AW25" i="14"/>
  <c r="AS25" i="14"/>
  <c r="AT25" i="14" s="1"/>
  <c r="AO25" i="14"/>
  <c r="AP25" i="14" s="1"/>
  <c r="AK25" i="14"/>
  <c r="AL25" i="14" s="1"/>
  <c r="AG25" i="14"/>
  <c r="AH25" i="14" s="1"/>
  <c r="AC25" i="14"/>
  <c r="Y25" i="14"/>
  <c r="U25" i="14"/>
  <c r="Q25" i="14"/>
  <c r="M25" i="14"/>
  <c r="M26" i="14" s="1"/>
  <c r="DA29" i="14"/>
  <c r="CW29" i="14"/>
  <c r="CX29" i="14" s="1"/>
  <c r="CS29" i="14"/>
  <c r="CO29" i="14"/>
  <c r="CP29" i="14" s="1"/>
  <c r="CK29" i="14"/>
  <c r="CG29" i="14"/>
  <c r="CH29" i="14" s="1"/>
  <c r="CC29" i="14"/>
  <c r="CD29" i="14" s="1"/>
  <c r="BY29" i="14"/>
  <c r="BZ29" i="14" s="1"/>
  <c r="BU29" i="14"/>
  <c r="BV29" i="14" s="1"/>
  <c r="BQ29" i="14"/>
  <c r="BR29" i="14" s="1"/>
  <c r="BM29" i="14"/>
  <c r="BN29" i="14" s="1"/>
  <c r="BI29" i="14"/>
  <c r="BE29" i="14"/>
  <c r="BA29" i="14"/>
  <c r="BB29" i="14" s="1"/>
  <c r="AW29" i="14"/>
  <c r="AX29" i="14" s="1"/>
  <c r="AS29" i="14"/>
  <c r="AT29" i="14" s="1"/>
  <c r="AO29" i="14"/>
  <c r="AP29" i="14" s="1"/>
  <c r="AK29" i="14"/>
  <c r="AL29" i="14" s="1"/>
  <c r="AG29" i="14"/>
  <c r="AH29" i="14" s="1"/>
  <c r="AC29" i="14"/>
  <c r="Y29" i="14"/>
  <c r="U29" i="14"/>
  <c r="V29" i="14" s="1"/>
  <c r="Q29" i="14"/>
  <c r="R29" i="14" s="1"/>
  <c r="M29" i="14"/>
  <c r="M30" i="14" s="1"/>
  <c r="DA33" i="14"/>
  <c r="DB33" i="14" s="1"/>
  <c r="CW33" i="14"/>
  <c r="CX33" i="14" s="1"/>
  <c r="CS33" i="14"/>
  <c r="CT33" i="14" s="1"/>
  <c r="CO33" i="14"/>
  <c r="CK33" i="14"/>
  <c r="CG33" i="14"/>
  <c r="CC33" i="14"/>
  <c r="CD33" i="14" s="1"/>
  <c r="BY33" i="14"/>
  <c r="BZ33" i="14" s="1"/>
  <c r="BU33" i="14"/>
  <c r="BV33" i="14" s="1"/>
  <c r="BQ33" i="14"/>
  <c r="BR33" i="14" s="1"/>
  <c r="BM33" i="14"/>
  <c r="BN33" i="14" s="1"/>
  <c r="BI33" i="14"/>
  <c r="BJ33" i="14" s="1"/>
  <c r="BE33" i="14"/>
  <c r="BA33" i="14"/>
  <c r="BB33" i="14" s="1"/>
  <c r="AW33" i="14"/>
  <c r="AX33" i="14" s="1"/>
  <c r="AS33" i="14"/>
  <c r="AT33" i="14" s="1"/>
  <c r="AO33" i="14"/>
  <c r="AP33" i="14" s="1"/>
  <c r="AK33" i="14"/>
  <c r="AL33" i="14" s="1"/>
  <c r="AG33" i="14"/>
  <c r="AH33" i="14" s="1"/>
  <c r="AC33" i="14"/>
  <c r="Y33" i="14"/>
  <c r="U33" i="14"/>
  <c r="V33" i="14" s="1"/>
  <c r="Q33" i="14"/>
  <c r="M33" i="14"/>
  <c r="N33" i="14" s="1"/>
  <c r="N34" i="14" s="1"/>
  <c r="M34" i="14"/>
  <c r="DA37" i="14"/>
  <c r="DB37" i="14" s="1"/>
  <c r="CW37" i="14"/>
  <c r="CX37" i="14" s="1"/>
  <c r="CS37" i="14"/>
  <c r="CT37" i="14" s="1"/>
  <c r="CO37" i="14"/>
  <c r="CK37" i="14"/>
  <c r="CL37" i="14" s="1"/>
  <c r="CG37" i="14"/>
  <c r="CH37" i="14" s="1"/>
  <c r="CC37" i="14"/>
  <c r="CD37" i="14" s="1"/>
  <c r="BY37" i="14"/>
  <c r="BZ37" i="14" s="1"/>
  <c r="BU37" i="14"/>
  <c r="BV37" i="14" s="1"/>
  <c r="BQ37" i="14"/>
  <c r="BR37" i="14" s="1"/>
  <c r="BM37" i="14"/>
  <c r="BI37" i="14"/>
  <c r="BE37" i="14"/>
  <c r="BF37" i="14" s="1"/>
  <c r="BA37" i="14"/>
  <c r="BB37" i="14" s="1"/>
  <c r="AW37" i="14"/>
  <c r="AX37" i="14" s="1"/>
  <c r="AS37" i="14"/>
  <c r="AT37" i="14" s="1"/>
  <c r="AO37" i="14"/>
  <c r="AP37" i="14" s="1"/>
  <c r="AK37" i="14"/>
  <c r="AL37" i="14" s="1"/>
  <c r="AG37" i="14"/>
  <c r="AC37" i="14"/>
  <c r="Y37" i="14"/>
  <c r="Z37" i="14" s="1"/>
  <c r="U37" i="14"/>
  <c r="V37" i="14" s="1"/>
  <c r="Q37" i="14"/>
  <c r="R37" i="14" s="1"/>
  <c r="M37" i="14"/>
  <c r="DA41" i="14"/>
  <c r="DB41" i="14" s="1"/>
  <c r="CW41" i="14"/>
  <c r="CX41" i="14" s="1"/>
  <c r="CS41" i="14"/>
  <c r="CO41" i="14"/>
  <c r="CK41" i="14"/>
  <c r="CG41" i="14"/>
  <c r="CC41" i="14"/>
  <c r="CD41" i="14" s="1"/>
  <c r="BY41" i="14"/>
  <c r="BZ41" i="14" s="1"/>
  <c r="BU41" i="14"/>
  <c r="BV41" i="14" s="1"/>
  <c r="BQ41" i="14"/>
  <c r="BR41" i="14" s="1"/>
  <c r="BM41" i="14"/>
  <c r="BI41" i="14"/>
  <c r="BE41" i="14"/>
  <c r="BF41" i="14" s="1"/>
  <c r="BA41" i="14"/>
  <c r="BB41" i="14" s="1"/>
  <c r="AW41" i="14"/>
  <c r="AX41" i="14" s="1"/>
  <c r="AS41" i="14"/>
  <c r="AT41" i="14" s="1"/>
  <c r="AO41" i="14"/>
  <c r="AP41" i="14" s="1"/>
  <c r="AK41" i="14"/>
  <c r="AL41" i="14" s="1"/>
  <c r="AG41" i="14"/>
  <c r="AH41" i="14" s="1"/>
  <c r="AC41" i="14"/>
  <c r="Y41" i="14"/>
  <c r="Z41" i="14" s="1"/>
  <c r="U41" i="14"/>
  <c r="V41" i="14" s="1"/>
  <c r="Q41" i="14"/>
  <c r="M41" i="14"/>
  <c r="M42" i="14" s="1"/>
  <c r="DA45" i="14"/>
  <c r="DB45" i="14" s="1"/>
  <c r="CW45" i="14"/>
  <c r="CX45" i="14" s="1"/>
  <c r="CS45" i="14"/>
  <c r="CO45" i="14"/>
  <c r="CK45" i="14"/>
  <c r="CL45" i="14" s="1"/>
  <c r="CG45" i="14"/>
  <c r="CH45" i="14" s="1"/>
  <c r="CC45" i="14"/>
  <c r="CD45" i="14" s="1"/>
  <c r="BY45" i="14"/>
  <c r="BZ45" i="14" s="1"/>
  <c r="BU45" i="14"/>
  <c r="BV45" i="14" s="1"/>
  <c r="BQ45" i="14"/>
  <c r="BR45" i="14" s="1"/>
  <c r="BM45" i="14"/>
  <c r="BI45" i="14"/>
  <c r="BE45" i="14"/>
  <c r="BF45" i="14" s="1"/>
  <c r="BA45" i="14"/>
  <c r="AW45" i="14"/>
  <c r="AX45" i="14" s="1"/>
  <c r="AS45" i="14"/>
  <c r="AT45" i="14" s="1"/>
  <c r="AO45" i="14"/>
  <c r="AP45" i="14" s="1"/>
  <c r="AK45" i="14"/>
  <c r="AL45" i="14" s="1"/>
  <c r="AG45" i="14"/>
  <c r="AC45" i="14"/>
  <c r="Y45" i="14"/>
  <c r="Z45" i="14" s="1"/>
  <c r="U45" i="14"/>
  <c r="V45" i="14" s="1"/>
  <c r="Q45" i="14"/>
  <c r="R45" i="14" s="1"/>
  <c r="M45" i="14"/>
  <c r="DA49" i="14"/>
  <c r="DB49" i="14" s="1"/>
  <c r="CW49" i="14"/>
  <c r="CS49" i="14"/>
  <c r="CO49" i="14"/>
  <c r="CP49" i="14" s="1"/>
  <c r="CK49" i="14"/>
  <c r="CL49" i="14" s="1"/>
  <c r="CG49" i="14"/>
  <c r="CH49" i="14" s="1"/>
  <c r="CC49" i="14"/>
  <c r="CD49" i="14" s="1"/>
  <c r="BY49" i="14"/>
  <c r="BZ49" i="14" s="1"/>
  <c r="BU49" i="14"/>
  <c r="BV49" i="14" s="1"/>
  <c r="BQ49" i="14"/>
  <c r="BM49" i="14"/>
  <c r="BI49" i="14"/>
  <c r="BJ49" i="14" s="1"/>
  <c r="BE49" i="14"/>
  <c r="BA49" i="14"/>
  <c r="BB49" i="14" s="1"/>
  <c r="AW49" i="14"/>
  <c r="AX49" i="14" s="1"/>
  <c r="AS49" i="14"/>
  <c r="AT49" i="14" s="1"/>
  <c r="AO49" i="14"/>
  <c r="AK49" i="14"/>
  <c r="AG49" i="14"/>
  <c r="AC49" i="14"/>
  <c r="AD49" i="14" s="1"/>
  <c r="Y49" i="14"/>
  <c r="Z49" i="14" s="1"/>
  <c r="U49" i="14"/>
  <c r="V49" i="14" s="1"/>
  <c r="Q49" i="14"/>
  <c r="M49" i="14"/>
  <c r="M50" i="14" s="1"/>
  <c r="DA53" i="14"/>
  <c r="DB53" i="14" s="1"/>
  <c r="CW53" i="14"/>
  <c r="CX53" i="14" s="1"/>
  <c r="CS53" i="14"/>
  <c r="CO53" i="14"/>
  <c r="CP53" i="14" s="1"/>
  <c r="CK53" i="14"/>
  <c r="CL53" i="14" s="1"/>
  <c r="CG53" i="14"/>
  <c r="CH53" i="14" s="1"/>
  <c r="CC53" i="14"/>
  <c r="CD53" i="14" s="1"/>
  <c r="BY53" i="14"/>
  <c r="BZ53" i="14" s="1"/>
  <c r="BU53" i="14"/>
  <c r="BV53" i="14" s="1"/>
  <c r="BQ53" i="14"/>
  <c r="BM53" i="14"/>
  <c r="BI53" i="14"/>
  <c r="BJ53" i="14" s="1"/>
  <c r="BE53" i="14"/>
  <c r="BF53" i="14" s="1"/>
  <c r="BA53" i="14"/>
  <c r="AW53" i="14"/>
  <c r="AX53" i="14" s="1"/>
  <c r="AS53" i="14"/>
  <c r="AT53" i="14" s="1"/>
  <c r="AO53" i="14"/>
  <c r="AP53" i="14" s="1"/>
  <c r="AK53" i="14"/>
  <c r="AG53" i="14"/>
  <c r="AC53" i="14"/>
  <c r="AD53" i="14" s="1"/>
  <c r="Y53" i="14"/>
  <c r="Z53" i="14" s="1"/>
  <c r="U53" i="14"/>
  <c r="Q53" i="14"/>
  <c r="R53" i="14" s="1"/>
  <c r="M53" i="14"/>
  <c r="M54" i="14" s="1"/>
  <c r="DA57" i="14"/>
  <c r="DB57" i="14" s="1"/>
  <c r="CW57" i="14"/>
  <c r="CX57" i="14" s="1"/>
  <c r="CS57" i="14"/>
  <c r="CO57" i="14"/>
  <c r="CP57" i="14" s="1"/>
  <c r="CK57" i="14"/>
  <c r="CL57" i="14" s="1"/>
  <c r="CG57" i="14"/>
  <c r="CC57" i="14"/>
  <c r="CD57" i="14" s="1"/>
  <c r="BY57" i="14"/>
  <c r="BZ57" i="14" s="1"/>
  <c r="BU57" i="14"/>
  <c r="BQ57" i="14"/>
  <c r="BM57" i="14"/>
  <c r="BI57" i="14"/>
  <c r="BJ57" i="14" s="1"/>
  <c r="BE57" i="14"/>
  <c r="BF57" i="14" s="1"/>
  <c r="BA57" i="14"/>
  <c r="AW57" i="14"/>
  <c r="AX57" i="14" s="1"/>
  <c r="AS57" i="14"/>
  <c r="AT57" i="14" s="1"/>
  <c r="AO57" i="14"/>
  <c r="AP57" i="14" s="1"/>
  <c r="AK57" i="14"/>
  <c r="AG57" i="14"/>
  <c r="AC57" i="14"/>
  <c r="AD57" i="14" s="1"/>
  <c r="Y57" i="14"/>
  <c r="U57" i="14"/>
  <c r="Q57" i="14"/>
  <c r="M57" i="14"/>
  <c r="N57" i="14" s="1"/>
  <c r="N58" i="14" s="1"/>
  <c r="DA61" i="14"/>
  <c r="CW61" i="14"/>
  <c r="CS61" i="14"/>
  <c r="CO61" i="14"/>
  <c r="CP61" i="14" s="1"/>
  <c r="CK61" i="14"/>
  <c r="CG61" i="14"/>
  <c r="CH61" i="14" s="1"/>
  <c r="CC61" i="14"/>
  <c r="CD61" i="14" s="1"/>
  <c r="BY61" i="14"/>
  <c r="BZ61" i="14" s="1"/>
  <c r="BU61" i="14"/>
  <c r="BQ61" i="14"/>
  <c r="BR61" i="14" s="1"/>
  <c r="BM61" i="14"/>
  <c r="BI61" i="14"/>
  <c r="BJ61" i="14" s="1"/>
  <c r="BE61" i="14"/>
  <c r="BA61" i="14"/>
  <c r="BB61" i="14" s="1"/>
  <c r="AW61" i="14"/>
  <c r="AX61" i="14" s="1"/>
  <c r="AS61" i="14"/>
  <c r="AT61" i="14" s="1"/>
  <c r="AO61" i="14"/>
  <c r="AK61" i="14"/>
  <c r="AL61" i="14" s="1"/>
  <c r="AG61" i="14"/>
  <c r="AC61" i="14"/>
  <c r="AD61" i="14" s="1"/>
  <c r="Y61" i="14"/>
  <c r="U61" i="14"/>
  <c r="V61" i="14" s="1"/>
  <c r="Q61" i="14"/>
  <c r="M61" i="14"/>
  <c r="DA65" i="14"/>
  <c r="DB65" i="14" s="1"/>
  <c r="CW65" i="14"/>
  <c r="CS65" i="14"/>
  <c r="CO65" i="14"/>
  <c r="CK65" i="14"/>
  <c r="CL65" i="14" s="1"/>
  <c r="CG65" i="14"/>
  <c r="CH65" i="14" s="1"/>
  <c r="CC65" i="14"/>
  <c r="CD65" i="14" s="1"/>
  <c r="BY65" i="14"/>
  <c r="BU65" i="14"/>
  <c r="BV65" i="14" s="1"/>
  <c r="BQ65" i="14"/>
  <c r="BM65" i="14"/>
  <c r="BN65" i="14" s="1"/>
  <c r="BI65" i="14"/>
  <c r="BE65" i="14"/>
  <c r="BF65" i="14" s="1"/>
  <c r="BA65" i="14"/>
  <c r="BB65" i="14" s="1"/>
  <c r="AW65" i="14"/>
  <c r="AX65" i="14" s="1"/>
  <c r="AS65" i="14"/>
  <c r="AT65" i="14" s="1"/>
  <c r="AO65" i="14"/>
  <c r="AP65" i="14" s="1"/>
  <c r="AK65" i="14"/>
  <c r="AG65" i="14"/>
  <c r="AC65" i="14"/>
  <c r="Y65" i="14"/>
  <c r="Z65" i="14" s="1"/>
  <c r="U65" i="14"/>
  <c r="V65" i="14" s="1"/>
  <c r="Q65" i="14"/>
  <c r="R65" i="14" s="1"/>
  <c r="M65" i="14"/>
  <c r="DA69" i="14"/>
  <c r="DB69" i="14" s="1"/>
  <c r="CW69" i="14"/>
  <c r="CX69" i="14" s="1"/>
  <c r="CS69" i="14"/>
  <c r="CT69" i="14" s="1"/>
  <c r="CO69" i="14"/>
  <c r="CP69" i="14" s="1"/>
  <c r="CK69" i="14"/>
  <c r="CG69" i="14"/>
  <c r="CC69" i="14"/>
  <c r="CD69" i="14" s="1"/>
  <c r="BY69" i="14"/>
  <c r="BZ69" i="14" s="1"/>
  <c r="BU69" i="14"/>
  <c r="BV69" i="14" s="1"/>
  <c r="BQ69" i="14"/>
  <c r="BR69" i="14" s="1"/>
  <c r="BM69" i="14"/>
  <c r="BI69" i="14"/>
  <c r="BJ69" i="14" s="1"/>
  <c r="BE69" i="14"/>
  <c r="BF69" i="14" s="1"/>
  <c r="BA69" i="14"/>
  <c r="BB69" i="14" s="1"/>
  <c r="AW69" i="14"/>
  <c r="AX69" i="14" s="1"/>
  <c r="AS69" i="14"/>
  <c r="AT69" i="14" s="1"/>
  <c r="AO69" i="14"/>
  <c r="AP69" i="14" s="1"/>
  <c r="AK69" i="14"/>
  <c r="AL69" i="14" s="1"/>
  <c r="AG69" i="14"/>
  <c r="AC69" i="14"/>
  <c r="AD69" i="14" s="1"/>
  <c r="Y69" i="14"/>
  <c r="Z69" i="14" s="1"/>
  <c r="U69" i="14"/>
  <c r="V69" i="14" s="1"/>
  <c r="Q69" i="14"/>
  <c r="M69" i="14"/>
  <c r="M70" i="14" s="1"/>
  <c r="DA73" i="14"/>
  <c r="CW73" i="14"/>
  <c r="CS73" i="14"/>
  <c r="CO73" i="14"/>
  <c r="CP73" i="14" s="1"/>
  <c r="CK73" i="14"/>
  <c r="CL73" i="14" s="1"/>
  <c r="CG73" i="14"/>
  <c r="CC73" i="14"/>
  <c r="CD73" i="14" s="1"/>
  <c r="BY73" i="14"/>
  <c r="BZ73" i="14" s="1"/>
  <c r="BU73" i="14"/>
  <c r="BQ73" i="14"/>
  <c r="BM73" i="14"/>
  <c r="BI73" i="14"/>
  <c r="BJ73" i="14" s="1"/>
  <c r="BE73" i="14"/>
  <c r="BF73" i="14" s="1"/>
  <c r="BA73" i="14"/>
  <c r="AW73" i="14"/>
  <c r="AX73" i="14" s="1"/>
  <c r="AS73" i="14"/>
  <c r="AT73" i="14" s="1"/>
  <c r="AO73" i="14"/>
  <c r="AK73" i="14"/>
  <c r="AG73" i="14"/>
  <c r="AC73" i="14"/>
  <c r="AD73" i="14" s="1"/>
  <c r="Y73" i="14"/>
  <c r="Z73" i="14" s="1"/>
  <c r="U73" i="14"/>
  <c r="Q73" i="14"/>
  <c r="M73" i="14"/>
  <c r="M74" i="14" s="1"/>
  <c r="DA77" i="14"/>
  <c r="DB77" i="14" s="1"/>
  <c r="CW77" i="14"/>
  <c r="CS77" i="14"/>
  <c r="CO77" i="14"/>
  <c r="CP77" i="14" s="1"/>
  <c r="CK77" i="14"/>
  <c r="CL77" i="14" s="1"/>
  <c r="CG77" i="14"/>
  <c r="CH77" i="14" s="1"/>
  <c r="CC77" i="14"/>
  <c r="CD77" i="14" s="1"/>
  <c r="BY77" i="14"/>
  <c r="BZ77" i="14" s="1"/>
  <c r="BU77" i="14"/>
  <c r="BV77" i="14" s="1"/>
  <c r="BQ77" i="14"/>
  <c r="BR77" i="14" s="1"/>
  <c r="BM77" i="14"/>
  <c r="BI77" i="14"/>
  <c r="BJ77" i="14" s="1"/>
  <c r="BE77" i="14"/>
  <c r="BF77" i="14" s="1"/>
  <c r="BA77" i="14"/>
  <c r="BB77" i="14" s="1"/>
  <c r="AW77" i="14"/>
  <c r="AX77" i="14" s="1"/>
  <c r="AS77" i="14"/>
  <c r="AT77" i="14" s="1"/>
  <c r="AO77" i="14"/>
  <c r="AP77" i="14" s="1"/>
  <c r="AK77" i="14"/>
  <c r="AL77" i="14" s="1"/>
  <c r="AG77" i="14"/>
  <c r="AH77" i="14" s="1"/>
  <c r="AC77" i="14"/>
  <c r="AD77" i="14" s="1"/>
  <c r="Y77" i="14"/>
  <c r="U77" i="14"/>
  <c r="V77" i="14" s="1"/>
  <c r="Q77" i="14"/>
  <c r="R77" i="14" s="1"/>
  <c r="M77" i="14"/>
  <c r="DA81" i="14"/>
  <c r="DB81" i="14" s="1"/>
  <c r="CW81" i="14"/>
  <c r="CS81" i="14"/>
  <c r="CT81" i="14" s="1"/>
  <c r="CO81" i="14"/>
  <c r="CP81" i="14" s="1"/>
  <c r="CK81" i="14"/>
  <c r="CG81" i="14"/>
  <c r="CH81" i="14" s="1"/>
  <c r="CC81" i="14"/>
  <c r="BY81" i="14"/>
  <c r="BZ81" i="14" s="1"/>
  <c r="BU81" i="14"/>
  <c r="BV81" i="14" s="1"/>
  <c r="BQ81" i="14"/>
  <c r="BR81" i="14" s="1"/>
  <c r="BM81" i="14"/>
  <c r="BN81" i="14" s="1"/>
  <c r="BI81" i="14"/>
  <c r="BJ81" i="14" s="1"/>
  <c r="BE81" i="14"/>
  <c r="BA81" i="14"/>
  <c r="BB81" i="14" s="1"/>
  <c r="AW81" i="14"/>
  <c r="AX81" i="14" s="1"/>
  <c r="AS81" i="14"/>
  <c r="AT81" i="14" s="1"/>
  <c r="AO81" i="14"/>
  <c r="AP81" i="14" s="1"/>
  <c r="AK81" i="14"/>
  <c r="AL81" i="14" s="1"/>
  <c r="AG81" i="14"/>
  <c r="AH81" i="14" s="1"/>
  <c r="AC81" i="14"/>
  <c r="AD81" i="14" s="1"/>
  <c r="Y81" i="14"/>
  <c r="U81" i="14"/>
  <c r="V81" i="14" s="1"/>
  <c r="Q81" i="14"/>
  <c r="R81" i="14" s="1"/>
  <c r="M81" i="14"/>
  <c r="M82" i="14" s="1"/>
  <c r="DA85" i="14"/>
  <c r="DB85" i="14" s="1"/>
  <c r="CW85" i="14"/>
  <c r="CX85" i="14" s="1"/>
  <c r="CS85" i="14"/>
  <c r="CT85" i="14" s="1"/>
  <c r="CO85" i="14"/>
  <c r="CP85" i="14" s="1"/>
  <c r="CK85" i="14"/>
  <c r="CG85" i="14"/>
  <c r="CH85" i="14" s="1"/>
  <c r="CC85" i="14"/>
  <c r="BY85" i="14"/>
  <c r="BZ85" i="14" s="1"/>
  <c r="BU85" i="14"/>
  <c r="BQ85" i="14"/>
  <c r="BR85" i="14" s="1"/>
  <c r="BM85" i="14"/>
  <c r="BN85" i="14" s="1"/>
  <c r="BI85" i="14"/>
  <c r="BJ85" i="14" s="1"/>
  <c r="BE85" i="14"/>
  <c r="BF85" i="14" s="1"/>
  <c r="BA85" i="14"/>
  <c r="BB85" i="14" s="1"/>
  <c r="AW85" i="14"/>
  <c r="AS85" i="14"/>
  <c r="AT85" i="14" s="1"/>
  <c r="AO85" i="14"/>
  <c r="AP85" i="14" s="1"/>
  <c r="AK85" i="14"/>
  <c r="AG85" i="14"/>
  <c r="AH85" i="14" s="1"/>
  <c r="AC85" i="14"/>
  <c r="AD85" i="14" s="1"/>
  <c r="Y85" i="14"/>
  <c r="Z85" i="14" s="1"/>
  <c r="U85" i="14"/>
  <c r="V85" i="14" s="1"/>
  <c r="Q85" i="14"/>
  <c r="M85" i="14"/>
  <c r="DA89" i="14"/>
  <c r="CW89" i="14"/>
  <c r="CX89" i="14" s="1"/>
  <c r="CS89" i="14"/>
  <c r="CT89" i="14" s="1"/>
  <c r="CO89" i="14"/>
  <c r="CP89" i="14" s="1"/>
  <c r="CK89" i="14"/>
  <c r="CG89" i="14"/>
  <c r="CH89" i="14" s="1"/>
  <c r="CC89" i="14"/>
  <c r="CD89" i="14" s="1"/>
  <c r="BY89" i="14"/>
  <c r="BZ89" i="14" s="1"/>
  <c r="BU89" i="14"/>
  <c r="BQ89" i="14"/>
  <c r="BR89" i="14" s="1"/>
  <c r="BM89" i="14"/>
  <c r="BN89" i="14" s="1"/>
  <c r="BI89" i="14"/>
  <c r="BJ89" i="14" s="1"/>
  <c r="BE89" i="14"/>
  <c r="BF89" i="14" s="1"/>
  <c r="BA89" i="14"/>
  <c r="BB89" i="14" s="1"/>
  <c r="AW89" i="14"/>
  <c r="AX89" i="14" s="1"/>
  <c r="AS89" i="14"/>
  <c r="AT89" i="14" s="1"/>
  <c r="AO89" i="14"/>
  <c r="AP89" i="14" s="1"/>
  <c r="AK89" i="14"/>
  <c r="AL89" i="14" s="1"/>
  <c r="AG89" i="14"/>
  <c r="AH89" i="14" s="1"/>
  <c r="AC89" i="14"/>
  <c r="AD89" i="14" s="1"/>
  <c r="Y89" i="14"/>
  <c r="Z89" i="14" s="1"/>
  <c r="U89" i="14"/>
  <c r="V89" i="14" s="1"/>
  <c r="Q89" i="14"/>
  <c r="M89" i="14"/>
  <c r="M90" i="14" s="1"/>
  <c r="DA93" i="14"/>
  <c r="DB93" i="14" s="1"/>
  <c r="CW93" i="14"/>
  <c r="CX93" i="14" s="1"/>
  <c r="CS93" i="14"/>
  <c r="CT93" i="14" s="1"/>
  <c r="CO93" i="14"/>
  <c r="CP93" i="14" s="1"/>
  <c r="CK93" i="14"/>
  <c r="CL93" i="14" s="1"/>
  <c r="CG93" i="14"/>
  <c r="CH93" i="14" s="1"/>
  <c r="CC93" i="14"/>
  <c r="CD93" i="14" s="1"/>
  <c r="BY93" i="14"/>
  <c r="BZ93" i="14" s="1"/>
  <c r="BU93" i="14"/>
  <c r="BV93" i="14" s="1"/>
  <c r="BQ93" i="14"/>
  <c r="BR93" i="14" s="1"/>
  <c r="BM93" i="14"/>
  <c r="BN93" i="14" s="1"/>
  <c r="BI93" i="14"/>
  <c r="BJ93" i="14" s="1"/>
  <c r="BE93" i="14"/>
  <c r="BF93" i="14" s="1"/>
  <c r="BA93" i="14"/>
  <c r="BB93" i="14" s="1"/>
  <c r="AW93" i="14"/>
  <c r="AX93" i="14" s="1"/>
  <c r="AS93" i="14"/>
  <c r="AT93" i="14" s="1"/>
  <c r="AO93" i="14"/>
  <c r="AP93" i="14" s="1"/>
  <c r="AK93" i="14"/>
  <c r="AL93" i="14" s="1"/>
  <c r="AG93" i="14"/>
  <c r="AH93" i="14" s="1"/>
  <c r="AC93" i="14"/>
  <c r="Y93" i="14"/>
  <c r="U93" i="14"/>
  <c r="V93" i="14" s="1"/>
  <c r="Q93" i="14"/>
  <c r="M93" i="14"/>
  <c r="M94" i="14" s="1"/>
  <c r="DA97" i="14"/>
  <c r="DB97" i="14" s="1"/>
  <c r="CW97" i="14"/>
  <c r="CX97" i="14" s="1"/>
  <c r="CS97" i="14"/>
  <c r="CT97" i="14" s="1"/>
  <c r="CO97" i="14"/>
  <c r="CP97" i="14" s="1"/>
  <c r="CK97" i="14"/>
  <c r="CL97" i="14" s="1"/>
  <c r="CG97" i="14"/>
  <c r="CH97" i="14" s="1"/>
  <c r="CC97" i="14"/>
  <c r="BY97" i="14"/>
  <c r="BZ97" i="14" s="1"/>
  <c r="BU97" i="14"/>
  <c r="BV97" i="14" s="1"/>
  <c r="BQ97" i="14"/>
  <c r="BM97" i="14"/>
  <c r="BN97" i="14" s="1"/>
  <c r="BI97" i="14"/>
  <c r="BJ97" i="14" s="1"/>
  <c r="BE97" i="14"/>
  <c r="BF97" i="14" s="1"/>
  <c r="BA97" i="14"/>
  <c r="BB97" i="14" s="1"/>
  <c r="AW97" i="14"/>
  <c r="AX97" i="14" s="1"/>
  <c r="AS97" i="14"/>
  <c r="AT97" i="14" s="1"/>
  <c r="AO97" i="14"/>
  <c r="AP97" i="14" s="1"/>
  <c r="AK97" i="14"/>
  <c r="AL97" i="14" s="1"/>
  <c r="AG97" i="14"/>
  <c r="AH97" i="14" s="1"/>
  <c r="AC97" i="14"/>
  <c r="Y97" i="14"/>
  <c r="Z97" i="14" s="1"/>
  <c r="U97" i="14"/>
  <c r="V97" i="14" s="1"/>
  <c r="Q97" i="14"/>
  <c r="R97" i="14" s="1"/>
  <c r="M97" i="14"/>
  <c r="M98" i="14" s="1"/>
  <c r="DA101" i="14"/>
  <c r="DB101" i="14" s="1"/>
  <c r="CW101" i="14"/>
  <c r="CX101" i="14" s="1"/>
  <c r="CS101" i="14"/>
  <c r="CT101" i="14" s="1"/>
  <c r="CO101" i="14"/>
  <c r="CP101" i="14" s="1"/>
  <c r="CK101" i="14"/>
  <c r="CL101" i="14" s="1"/>
  <c r="CG101" i="14"/>
  <c r="CH101" i="14" s="1"/>
  <c r="CC101" i="14"/>
  <c r="CD101" i="14" s="1"/>
  <c r="BY101" i="14"/>
  <c r="BU101" i="14"/>
  <c r="BV101" i="14" s="1"/>
  <c r="BQ101" i="14"/>
  <c r="BR101" i="14" s="1"/>
  <c r="BM101" i="14"/>
  <c r="BN101" i="14" s="1"/>
  <c r="BI101" i="14"/>
  <c r="BJ101" i="14" s="1"/>
  <c r="BE101" i="14"/>
  <c r="BF101" i="14" s="1"/>
  <c r="BA101" i="14"/>
  <c r="BB101" i="14" s="1"/>
  <c r="AW101" i="14"/>
  <c r="AX101" i="14" s="1"/>
  <c r="AS101" i="14"/>
  <c r="AT101" i="14" s="1"/>
  <c r="AO101" i="14"/>
  <c r="AP101" i="14" s="1"/>
  <c r="AK101" i="14"/>
  <c r="AG101" i="14"/>
  <c r="AH101" i="14" s="1"/>
  <c r="AC101" i="14"/>
  <c r="AD101" i="14" s="1"/>
  <c r="Y101" i="14"/>
  <c r="Z101" i="14" s="1"/>
  <c r="U101" i="14"/>
  <c r="V101" i="14" s="1"/>
  <c r="Q101" i="14"/>
  <c r="R101" i="14" s="1"/>
  <c r="M101" i="14"/>
  <c r="N101" i="14" s="1"/>
  <c r="N102" i="14" s="1"/>
  <c r="DA105" i="14"/>
  <c r="DB105" i="14" s="1"/>
  <c r="CW105" i="14"/>
  <c r="CX105" i="14" s="1"/>
  <c r="CS105" i="14"/>
  <c r="CT105" i="14" s="1"/>
  <c r="CO105" i="14"/>
  <c r="CP105" i="14" s="1"/>
  <c r="CK105" i="14"/>
  <c r="CL105" i="14" s="1"/>
  <c r="CG105" i="14"/>
  <c r="CH105" i="14" s="1"/>
  <c r="CC105" i="14"/>
  <c r="BY105" i="14"/>
  <c r="BZ105" i="14" s="1"/>
  <c r="BU105" i="14"/>
  <c r="BV105" i="14" s="1"/>
  <c r="BQ105" i="14"/>
  <c r="BR105" i="14" s="1"/>
  <c r="BM105" i="14"/>
  <c r="BI105" i="14"/>
  <c r="BJ105" i="14" s="1"/>
  <c r="BE105" i="14"/>
  <c r="BF105" i="14" s="1"/>
  <c r="BA105" i="14"/>
  <c r="BB105" i="14" s="1"/>
  <c r="AW105" i="14"/>
  <c r="AX105" i="14" s="1"/>
  <c r="AS105" i="14"/>
  <c r="AT105" i="14" s="1"/>
  <c r="AO105" i="14"/>
  <c r="AP105" i="14" s="1"/>
  <c r="AK105" i="14"/>
  <c r="AL105" i="14"/>
  <c r="AG105" i="14"/>
  <c r="AC105" i="14"/>
  <c r="AD105" i="14" s="1"/>
  <c r="Y105" i="14"/>
  <c r="Z105" i="14" s="1"/>
  <c r="U105" i="14"/>
  <c r="Q105" i="14"/>
  <c r="R105" i="14" s="1"/>
  <c r="M105" i="14"/>
  <c r="DA109" i="14"/>
  <c r="DB109" i="14" s="1"/>
  <c r="CW109" i="14"/>
  <c r="CX109" i="14" s="1"/>
  <c r="CW113" i="14"/>
  <c r="CX113" i="14" s="1"/>
  <c r="CY117" i="14"/>
  <c r="CS109" i="14"/>
  <c r="CT109" i="14" s="1"/>
  <c r="CO109" i="14"/>
  <c r="CK109" i="14"/>
  <c r="CL109" i="14" s="1"/>
  <c r="CG109" i="14"/>
  <c r="CH109" i="14" s="1"/>
  <c r="CC109" i="14"/>
  <c r="BY109" i="14"/>
  <c r="BZ109" i="14" s="1"/>
  <c r="BU109" i="14"/>
  <c r="BV109" i="14" s="1"/>
  <c r="BQ109" i="14"/>
  <c r="BR109" i="14" s="1"/>
  <c r="BM109" i="14"/>
  <c r="BN109" i="14" s="1"/>
  <c r="BI109" i="14"/>
  <c r="BJ109" i="14" s="1"/>
  <c r="BE109" i="14"/>
  <c r="BF109" i="14" s="1"/>
  <c r="BA109" i="14"/>
  <c r="BB109" i="14" s="1"/>
  <c r="AW109" i="14"/>
  <c r="AX109" i="14" s="1"/>
  <c r="AS109" i="14"/>
  <c r="AT109" i="14" s="1"/>
  <c r="AO109" i="14"/>
  <c r="AP109" i="14" s="1"/>
  <c r="AK109" i="14"/>
  <c r="AL109" i="14" s="1"/>
  <c r="AG109" i="14"/>
  <c r="AH109" i="14" s="1"/>
  <c r="AC109" i="14"/>
  <c r="AD109" i="14" s="1"/>
  <c r="Y109" i="14"/>
  <c r="Z109" i="14" s="1"/>
  <c r="U109" i="14"/>
  <c r="V109" i="14" s="1"/>
  <c r="Q109" i="14"/>
  <c r="R109" i="14" s="1"/>
  <c r="M109" i="14"/>
  <c r="DA113" i="14"/>
  <c r="DB113" i="14" s="1"/>
  <c r="CS113" i="14"/>
  <c r="CT113" i="14" s="1"/>
  <c r="CO113" i="14"/>
  <c r="CP113" i="14" s="1"/>
  <c r="CK113" i="14"/>
  <c r="CL113" i="14" s="1"/>
  <c r="CG113" i="14"/>
  <c r="CH113" i="14" s="1"/>
  <c r="CC113" i="14"/>
  <c r="CD113" i="14" s="1"/>
  <c r="BY113" i="14"/>
  <c r="BZ113" i="14" s="1"/>
  <c r="BU113" i="14"/>
  <c r="BV113" i="14" s="1"/>
  <c r="BQ113" i="14"/>
  <c r="BR113" i="14" s="1"/>
  <c r="BM113" i="14"/>
  <c r="BN113" i="14" s="1"/>
  <c r="BI113" i="14"/>
  <c r="BJ113" i="14" s="1"/>
  <c r="BE113" i="14"/>
  <c r="BF113" i="14" s="1"/>
  <c r="BA113" i="14"/>
  <c r="BB113" i="14" s="1"/>
  <c r="AW113" i="14"/>
  <c r="AX113" i="14"/>
  <c r="AS113" i="14"/>
  <c r="AT113" i="14" s="1"/>
  <c r="AO113" i="14"/>
  <c r="AP113" i="14" s="1"/>
  <c r="AK113" i="14"/>
  <c r="AL113" i="14" s="1"/>
  <c r="AG113" i="14"/>
  <c r="AH113" i="14" s="1"/>
  <c r="AC113" i="14"/>
  <c r="AD113" i="14" s="1"/>
  <c r="Y113" i="14"/>
  <c r="U113" i="14"/>
  <c r="V113" i="14" s="1"/>
  <c r="Q113" i="14"/>
  <c r="R113" i="14" s="1"/>
  <c r="M113" i="14"/>
  <c r="M114" i="14" s="1"/>
  <c r="DC117" i="14"/>
  <c r="CZ117" i="14" s="1"/>
  <c r="CU117" i="14"/>
  <c r="CR117" i="14" s="1"/>
  <c r="CZ113" i="14"/>
  <c r="CV113" i="14"/>
  <c r="CR113" i="14"/>
  <c r="CN113" i="14"/>
  <c r="CJ113" i="14"/>
  <c r="CF113" i="14"/>
  <c r="CB113" i="14"/>
  <c r="BX113" i="14"/>
  <c r="BT113" i="14"/>
  <c r="BP113" i="14"/>
  <c r="BL113" i="14"/>
  <c r="BH113" i="14"/>
  <c r="BD113" i="14"/>
  <c r="AZ113" i="14"/>
  <c r="AV113" i="14"/>
  <c r="AR113" i="14"/>
  <c r="AN113" i="14"/>
  <c r="AJ113" i="14"/>
  <c r="AF113" i="14"/>
  <c r="AB113" i="14"/>
  <c r="X113" i="14"/>
  <c r="T113" i="14"/>
  <c r="P113" i="14"/>
  <c r="P114" i="14" s="1"/>
  <c r="T114" i="14" s="1"/>
  <c r="L113" i="14"/>
  <c r="L114" i="14"/>
  <c r="L112" i="14"/>
  <c r="P112" i="14" s="1"/>
  <c r="T112" i="14" s="1"/>
  <c r="CP109" i="14"/>
  <c r="CZ109" i="14"/>
  <c r="CV109" i="14"/>
  <c r="CR109" i="14"/>
  <c r="CN109" i="14"/>
  <c r="CJ109" i="14"/>
  <c r="CF109" i="14"/>
  <c r="CB109" i="14"/>
  <c r="BX109" i="14"/>
  <c r="BT109" i="14"/>
  <c r="BP109" i="14"/>
  <c r="BL109" i="14"/>
  <c r="BH109" i="14"/>
  <c r="BD109" i="14"/>
  <c r="AZ109" i="14"/>
  <c r="AV109" i="14"/>
  <c r="AR109" i="14"/>
  <c r="AN109" i="14"/>
  <c r="AJ109" i="14"/>
  <c r="AF109" i="14"/>
  <c r="AB109" i="14"/>
  <c r="X109" i="14"/>
  <c r="X110" i="14" s="1"/>
  <c r="AB110" i="14" s="1"/>
  <c r="AF110" i="14" s="1"/>
  <c r="AJ110" i="14" s="1"/>
  <c r="AN110" i="14" s="1"/>
  <c r="AR110" i="14" s="1"/>
  <c r="AV110" i="14" s="1"/>
  <c r="AZ110" i="14" s="1"/>
  <c r="BD110" i="14" s="1"/>
  <c r="BH110" i="14" s="1"/>
  <c r="BL110" i="14" s="1"/>
  <c r="BP110" i="14" s="1"/>
  <c r="BT110" i="14" s="1"/>
  <c r="BX110" i="14" s="1"/>
  <c r="CB110" i="14" s="1"/>
  <c r="CF110" i="14" s="1"/>
  <c r="CJ110" i="14" s="1"/>
  <c r="CN110" i="14" s="1"/>
  <c r="CR110" i="14" s="1"/>
  <c r="CV110" i="14" s="1"/>
  <c r="CZ110" i="14" s="1"/>
  <c r="T109" i="14"/>
  <c r="P109" i="14"/>
  <c r="L109" i="14"/>
  <c r="L110" i="14" s="1"/>
  <c r="BN105" i="14"/>
  <c r="CZ105" i="14"/>
  <c r="CV105" i="14"/>
  <c r="CR105" i="14"/>
  <c r="CN105" i="14"/>
  <c r="CJ105" i="14"/>
  <c r="CF105" i="14"/>
  <c r="CB105" i="14"/>
  <c r="BX105" i="14"/>
  <c r="BT105" i="14"/>
  <c r="BP105" i="14"/>
  <c r="BL105" i="14"/>
  <c r="BH105" i="14"/>
  <c r="BD105" i="14"/>
  <c r="AZ105" i="14"/>
  <c r="AV105" i="14"/>
  <c r="AR105" i="14"/>
  <c r="AN105" i="14"/>
  <c r="AJ105" i="14"/>
  <c r="AF105" i="14"/>
  <c r="AB105" i="14"/>
  <c r="X105" i="14"/>
  <c r="T105" i="14"/>
  <c r="P105" i="14"/>
  <c r="L105" i="14"/>
  <c r="L106" i="14"/>
  <c r="BZ101" i="14"/>
  <c r="CZ101" i="14"/>
  <c r="CV101" i="14"/>
  <c r="CR101" i="14"/>
  <c r="CN101" i="14"/>
  <c r="CJ101" i="14"/>
  <c r="CF101" i="14"/>
  <c r="CB101" i="14"/>
  <c r="BX101" i="14"/>
  <c r="BT101" i="14"/>
  <c r="BP101" i="14"/>
  <c r="BL101" i="14"/>
  <c r="BH101" i="14"/>
  <c r="BD101" i="14"/>
  <c r="AZ101" i="14"/>
  <c r="AV101" i="14"/>
  <c r="AR101" i="14"/>
  <c r="AN101" i="14"/>
  <c r="AJ101" i="14"/>
  <c r="AF101" i="14"/>
  <c r="AB101" i="14"/>
  <c r="X101" i="14"/>
  <c r="T101" i="14"/>
  <c r="P101" i="14"/>
  <c r="L101" i="14"/>
  <c r="L102" i="14"/>
  <c r="BR97" i="14"/>
  <c r="AD97" i="14"/>
  <c r="CZ97" i="14"/>
  <c r="CV97" i="14"/>
  <c r="CR97" i="14"/>
  <c r="CN97" i="14"/>
  <c r="CJ97" i="14"/>
  <c r="CF97" i="14"/>
  <c r="CB97" i="14"/>
  <c r="BX97" i="14"/>
  <c r="BT97" i="14"/>
  <c r="BP97" i="14"/>
  <c r="BL97" i="14"/>
  <c r="BH97" i="14"/>
  <c r="BD97" i="14"/>
  <c r="AZ97" i="14"/>
  <c r="AV97" i="14"/>
  <c r="AR97" i="14"/>
  <c r="AN97" i="14"/>
  <c r="AJ97" i="14"/>
  <c r="AF97" i="14"/>
  <c r="AB97" i="14"/>
  <c r="X97" i="14"/>
  <c r="T97" i="14"/>
  <c r="P97" i="14"/>
  <c r="L97" i="14"/>
  <c r="L98" i="14" s="1"/>
  <c r="P98" i="14" s="1"/>
  <c r="T98" i="14" s="1"/>
  <c r="X98" i="14" s="1"/>
  <c r="Z93" i="14"/>
  <c r="CZ93" i="14"/>
  <c r="CV93" i="14"/>
  <c r="CR93" i="14"/>
  <c r="CN93" i="14"/>
  <c r="CJ93" i="14"/>
  <c r="CF93" i="14"/>
  <c r="CB93" i="14"/>
  <c r="BX93" i="14"/>
  <c r="BT93" i="14"/>
  <c r="BP93" i="14"/>
  <c r="BL93" i="14"/>
  <c r="BH93" i="14"/>
  <c r="BD93" i="14"/>
  <c r="AZ93" i="14"/>
  <c r="AV93" i="14"/>
  <c r="AR93" i="14"/>
  <c r="AN93" i="14"/>
  <c r="AJ93" i="14"/>
  <c r="AF93" i="14"/>
  <c r="AB93" i="14"/>
  <c r="X93" i="14"/>
  <c r="T93" i="14"/>
  <c r="P93" i="14"/>
  <c r="L93" i="14"/>
  <c r="L94" i="14"/>
  <c r="L92" i="14"/>
  <c r="DB89" i="14"/>
  <c r="CL89" i="14"/>
  <c r="BV89" i="14"/>
  <c r="CZ89" i="14"/>
  <c r="CV89" i="14"/>
  <c r="CR89" i="14"/>
  <c r="CN89" i="14"/>
  <c r="CJ89" i="14"/>
  <c r="CF89" i="14"/>
  <c r="CB89" i="14"/>
  <c r="BX89" i="14"/>
  <c r="BT89" i="14"/>
  <c r="BP89" i="14"/>
  <c r="BL89" i="14"/>
  <c r="BH89" i="14"/>
  <c r="BD89" i="14"/>
  <c r="AZ89" i="14"/>
  <c r="AV89" i="14"/>
  <c r="AR89" i="14"/>
  <c r="AN89" i="14"/>
  <c r="AJ89" i="14"/>
  <c r="AF89" i="14"/>
  <c r="AB89" i="14"/>
  <c r="X89" i="14"/>
  <c r="T89" i="14"/>
  <c r="P89" i="14"/>
  <c r="L89" i="14"/>
  <c r="L90" i="14" s="1"/>
  <c r="CL85" i="14"/>
  <c r="BV85" i="14"/>
  <c r="AL85" i="14"/>
  <c r="CZ85" i="14"/>
  <c r="CV85" i="14"/>
  <c r="CR85" i="14"/>
  <c r="CN85" i="14"/>
  <c r="CJ85" i="14"/>
  <c r="CF85" i="14"/>
  <c r="CB85" i="14"/>
  <c r="BX85" i="14"/>
  <c r="BT85" i="14"/>
  <c r="BP85" i="14"/>
  <c r="BL85" i="14"/>
  <c r="BH85" i="14"/>
  <c r="BD85" i="14"/>
  <c r="AZ85" i="14"/>
  <c r="AV85" i="14"/>
  <c r="AR85" i="14"/>
  <c r="AN85" i="14"/>
  <c r="AJ85" i="14"/>
  <c r="AF85" i="14"/>
  <c r="AB85" i="14"/>
  <c r="X85" i="14"/>
  <c r="T85" i="14"/>
  <c r="P85" i="14"/>
  <c r="L85" i="14"/>
  <c r="L86" i="14" s="1"/>
  <c r="L84" i="14"/>
  <c r="P84" i="14" s="1"/>
  <c r="CX81" i="14"/>
  <c r="CD81" i="14"/>
  <c r="CZ81" i="14"/>
  <c r="CV81" i="14"/>
  <c r="CR81" i="14"/>
  <c r="CN81" i="14"/>
  <c r="CJ81" i="14"/>
  <c r="CF81" i="14"/>
  <c r="CB81" i="14"/>
  <c r="BX81" i="14"/>
  <c r="BT81" i="14"/>
  <c r="BP81" i="14"/>
  <c r="BL81" i="14"/>
  <c r="BH81" i="14"/>
  <c r="BD81" i="14"/>
  <c r="AZ81" i="14"/>
  <c r="AV81" i="14"/>
  <c r="AR81" i="14"/>
  <c r="AN81" i="14"/>
  <c r="AJ81" i="14"/>
  <c r="AF81" i="14"/>
  <c r="AB81" i="14"/>
  <c r="AB82" i="14" s="1"/>
  <c r="AF82" i="14" s="1"/>
  <c r="AJ82" i="14" s="1"/>
  <c r="AN82" i="14" s="1"/>
  <c r="AR82" i="14" s="1"/>
  <c r="AV82" i="14" s="1"/>
  <c r="AZ82" i="14" s="1"/>
  <c r="BD82" i="14" s="1"/>
  <c r="BH82" i="14" s="1"/>
  <c r="BL82" i="14" s="1"/>
  <c r="BP82" i="14" s="1"/>
  <c r="BT82" i="14" s="1"/>
  <c r="BX82" i="14" s="1"/>
  <c r="CB82" i="14" s="1"/>
  <c r="CF82" i="14" s="1"/>
  <c r="CJ82" i="14" s="1"/>
  <c r="CN82" i="14" s="1"/>
  <c r="CR82" i="14" s="1"/>
  <c r="CV82" i="14" s="1"/>
  <c r="CZ82" i="14" s="1"/>
  <c r="X81" i="14"/>
  <c r="T81" i="14"/>
  <c r="P81" i="14"/>
  <c r="L81" i="14"/>
  <c r="L82" i="14"/>
  <c r="CX77" i="14"/>
  <c r="CT77" i="14"/>
  <c r="BN77" i="14"/>
  <c r="CZ77" i="14"/>
  <c r="CV77" i="14"/>
  <c r="CR77" i="14"/>
  <c r="CN77" i="14"/>
  <c r="CJ77" i="14"/>
  <c r="CF77" i="14"/>
  <c r="CB77" i="14"/>
  <c r="BX77" i="14"/>
  <c r="BT77" i="14"/>
  <c r="BP77" i="14"/>
  <c r="BL77" i="14"/>
  <c r="BH77" i="14"/>
  <c r="BD77" i="14"/>
  <c r="AZ77" i="14"/>
  <c r="AV77" i="14"/>
  <c r="AR77" i="14"/>
  <c r="AN77" i="14"/>
  <c r="AJ77" i="14"/>
  <c r="AF77" i="14"/>
  <c r="AB77" i="14"/>
  <c r="X77" i="14"/>
  <c r="T77" i="14"/>
  <c r="P77" i="14"/>
  <c r="P78" i="14" s="1"/>
  <c r="L77" i="14"/>
  <c r="L78" i="14" s="1"/>
  <c r="CX73" i="14"/>
  <c r="BR73" i="14"/>
  <c r="AL73" i="14"/>
  <c r="CZ73" i="14"/>
  <c r="CV73" i="14"/>
  <c r="CR73" i="14"/>
  <c r="CN73" i="14"/>
  <c r="CJ73" i="14"/>
  <c r="CF73" i="14"/>
  <c r="CB73" i="14"/>
  <c r="BX73" i="14"/>
  <c r="BT73" i="14"/>
  <c r="BP73" i="14"/>
  <c r="BL73" i="14"/>
  <c r="BH73" i="14"/>
  <c r="BD73" i="14"/>
  <c r="AZ73" i="14"/>
  <c r="AV73" i="14"/>
  <c r="AR73" i="14"/>
  <c r="AN73" i="14"/>
  <c r="AJ73" i="14"/>
  <c r="AF73" i="14"/>
  <c r="AB73" i="14"/>
  <c r="X73" i="14"/>
  <c r="T73" i="14"/>
  <c r="P73" i="14"/>
  <c r="P74" i="14" s="1"/>
  <c r="L73" i="14"/>
  <c r="L74" i="14" s="1"/>
  <c r="CL69" i="14"/>
  <c r="CH69" i="14"/>
  <c r="CZ69" i="14"/>
  <c r="CV69" i="14"/>
  <c r="CR69" i="14"/>
  <c r="CN69" i="14"/>
  <c r="CJ69" i="14"/>
  <c r="CF69" i="14"/>
  <c r="CB69" i="14"/>
  <c r="BX69" i="14"/>
  <c r="BT69" i="14"/>
  <c r="BP69" i="14"/>
  <c r="BL69" i="14"/>
  <c r="BH69" i="14"/>
  <c r="BD69" i="14"/>
  <c r="AZ69" i="14"/>
  <c r="AV69" i="14"/>
  <c r="AR69" i="14"/>
  <c r="AN69" i="14"/>
  <c r="AJ69" i="14"/>
  <c r="AF69" i="14"/>
  <c r="AB69" i="14"/>
  <c r="X69" i="14"/>
  <c r="T69" i="14"/>
  <c r="P69" i="14"/>
  <c r="P70" i="14" s="1"/>
  <c r="T70" i="14" s="1"/>
  <c r="X70" i="14" s="1"/>
  <c r="AB70" i="14" s="1"/>
  <c r="AF70" i="14" s="1"/>
  <c r="AJ70" i="14" s="1"/>
  <c r="AN70" i="14" s="1"/>
  <c r="AR70" i="14" s="1"/>
  <c r="AV70" i="14" s="1"/>
  <c r="AZ70" i="14" s="1"/>
  <c r="BD70" i="14" s="1"/>
  <c r="BH70" i="14" s="1"/>
  <c r="BL70" i="14" s="1"/>
  <c r="BP70" i="14" s="1"/>
  <c r="BT70" i="14" s="1"/>
  <c r="BX70" i="14" s="1"/>
  <c r="CB70" i="14" s="1"/>
  <c r="CF70" i="14" s="1"/>
  <c r="CJ70" i="14" s="1"/>
  <c r="CN70" i="14" s="1"/>
  <c r="CR70" i="14" s="1"/>
  <c r="CV70" i="14" s="1"/>
  <c r="CZ70" i="14" s="1"/>
  <c r="L69" i="14"/>
  <c r="L70" i="14" s="1"/>
  <c r="L68" i="14"/>
  <c r="P68" i="14"/>
  <c r="CX65" i="14"/>
  <c r="CT65" i="14"/>
  <c r="BR65" i="14"/>
  <c r="AL65" i="14"/>
  <c r="AH65" i="14"/>
  <c r="CZ65" i="14"/>
  <c r="CV65" i="14"/>
  <c r="CR65" i="14"/>
  <c r="CN65" i="14"/>
  <c r="CJ65" i="14"/>
  <c r="CF65" i="14"/>
  <c r="CB65" i="14"/>
  <c r="BX65" i="14"/>
  <c r="BT65" i="14"/>
  <c r="BP65" i="14"/>
  <c r="BL65" i="14"/>
  <c r="BH65" i="14"/>
  <c r="BD65" i="14"/>
  <c r="AZ65" i="14"/>
  <c r="AV65" i="14"/>
  <c r="AR65" i="14"/>
  <c r="AN65" i="14"/>
  <c r="AJ65" i="14"/>
  <c r="AF65" i="14"/>
  <c r="AB65" i="14"/>
  <c r="X65" i="14"/>
  <c r="T65" i="14"/>
  <c r="P65" i="14"/>
  <c r="L65" i="14"/>
  <c r="L66" i="14"/>
  <c r="L64" i="14"/>
  <c r="DB61" i="14"/>
  <c r="CX61" i="14"/>
  <c r="CT61" i="14"/>
  <c r="BN61" i="14"/>
  <c r="AH61" i="14"/>
  <c r="CZ61" i="14"/>
  <c r="CV61" i="14"/>
  <c r="CR61" i="14"/>
  <c r="CN61" i="14"/>
  <c r="CJ61" i="14"/>
  <c r="CF61" i="14"/>
  <c r="CB61" i="14"/>
  <c r="BX61" i="14"/>
  <c r="BT61" i="14"/>
  <c r="BP61" i="14"/>
  <c r="BL61" i="14"/>
  <c r="BH61" i="14"/>
  <c r="BD61" i="14"/>
  <c r="AZ61" i="14"/>
  <c r="AV61" i="14"/>
  <c r="AR61" i="14"/>
  <c r="AN61" i="14"/>
  <c r="AJ61" i="14"/>
  <c r="AF61" i="14"/>
  <c r="AB61" i="14"/>
  <c r="X61" i="14"/>
  <c r="T61" i="14"/>
  <c r="P61" i="14"/>
  <c r="L61" i="14"/>
  <c r="L62" i="14" s="1"/>
  <c r="L60" i="14"/>
  <c r="P60" i="14" s="1"/>
  <c r="T60" i="14" s="1"/>
  <c r="X60" i="14" s="1"/>
  <c r="AB60" i="14" s="1"/>
  <c r="CT57" i="14"/>
  <c r="BV57" i="14"/>
  <c r="BR57" i="14"/>
  <c r="BN57" i="14"/>
  <c r="AL57" i="14"/>
  <c r="AH57" i="14"/>
  <c r="Z57" i="14"/>
  <c r="CZ57" i="14"/>
  <c r="CV57" i="14"/>
  <c r="CR57" i="14"/>
  <c r="CN57" i="14"/>
  <c r="CJ57" i="14"/>
  <c r="CF57" i="14"/>
  <c r="CB57" i="14"/>
  <c r="BX57" i="14"/>
  <c r="BT57" i="14"/>
  <c r="BP57" i="14"/>
  <c r="BL57" i="14"/>
  <c r="BH57" i="14"/>
  <c r="BD57" i="14"/>
  <c r="AZ57" i="14"/>
  <c r="AV57" i="14"/>
  <c r="AR57" i="14"/>
  <c r="AN57" i="14"/>
  <c r="AJ57" i="14"/>
  <c r="AF57" i="14"/>
  <c r="AB57" i="14"/>
  <c r="X57" i="14"/>
  <c r="T57" i="14"/>
  <c r="P57" i="14"/>
  <c r="L57" i="14"/>
  <c r="L58" i="14" s="1"/>
  <c r="CT53" i="14"/>
  <c r="BN53" i="14"/>
  <c r="AH53" i="14"/>
  <c r="CZ53" i="14"/>
  <c r="CV53" i="14"/>
  <c r="CR53" i="14"/>
  <c r="CN53" i="14"/>
  <c r="CJ53" i="14"/>
  <c r="CF53" i="14"/>
  <c r="CB53" i="14"/>
  <c r="BX53" i="14"/>
  <c r="BT53" i="14"/>
  <c r="BP53" i="14"/>
  <c r="BL53" i="14"/>
  <c r="BH53" i="14"/>
  <c r="BD53" i="14"/>
  <c r="AZ53" i="14"/>
  <c r="AV53" i="14"/>
  <c r="AR53" i="14"/>
  <c r="AN53" i="14"/>
  <c r="AJ53" i="14"/>
  <c r="AF53" i="14"/>
  <c r="AB53" i="14"/>
  <c r="X53" i="14"/>
  <c r="T53" i="14"/>
  <c r="P53" i="14"/>
  <c r="L53" i="14"/>
  <c r="L54" i="14" s="1"/>
  <c r="L52" i="14"/>
  <c r="P52" i="14" s="1"/>
  <c r="CX49" i="14"/>
  <c r="CT49" i="14"/>
  <c r="BR49" i="14"/>
  <c r="BN49" i="14"/>
  <c r="BF49" i="14"/>
  <c r="AP49" i="14"/>
  <c r="AL49" i="14"/>
  <c r="AH49" i="14"/>
  <c r="CZ49" i="14"/>
  <c r="CV49" i="14"/>
  <c r="CR49" i="14"/>
  <c r="CN49" i="14"/>
  <c r="CJ49" i="14"/>
  <c r="CF49" i="14"/>
  <c r="CB49" i="14"/>
  <c r="BX49" i="14"/>
  <c r="BT49" i="14"/>
  <c r="BP49" i="14"/>
  <c r="BL49" i="14"/>
  <c r="BH49" i="14"/>
  <c r="BD49" i="14"/>
  <c r="AZ49" i="14"/>
  <c r="AV49" i="14"/>
  <c r="AR49" i="14"/>
  <c r="AN49" i="14"/>
  <c r="AJ49" i="14"/>
  <c r="AF49" i="14"/>
  <c r="AB49" i="14"/>
  <c r="X49" i="14"/>
  <c r="T49" i="14"/>
  <c r="P49" i="14"/>
  <c r="L49" i="14"/>
  <c r="L50" i="14"/>
  <c r="L48" i="14"/>
  <c r="CT45" i="14"/>
  <c r="CP45" i="14"/>
  <c r="BN45" i="14"/>
  <c r="BJ45" i="14"/>
  <c r="BB45" i="14"/>
  <c r="AH45" i="14"/>
  <c r="AD45" i="14"/>
  <c r="CZ45" i="14"/>
  <c r="CV45" i="14"/>
  <c r="CR45" i="14"/>
  <c r="CN45" i="14"/>
  <c r="CJ45" i="14"/>
  <c r="CF45" i="14"/>
  <c r="CB45" i="14"/>
  <c r="BX45" i="14"/>
  <c r="BT45" i="14"/>
  <c r="BP45" i="14"/>
  <c r="BL45" i="14"/>
  <c r="BH45" i="14"/>
  <c r="BD45" i="14"/>
  <c r="AZ45" i="14"/>
  <c r="AV45" i="14"/>
  <c r="AR45" i="14"/>
  <c r="AN45" i="14"/>
  <c r="AJ45" i="14"/>
  <c r="AF45" i="14"/>
  <c r="AB45" i="14"/>
  <c r="X45" i="14"/>
  <c r="T45" i="14"/>
  <c r="P45" i="14"/>
  <c r="P46" i="14" s="1"/>
  <c r="T46" i="14" s="1"/>
  <c r="X46" i="14" s="1"/>
  <c r="L45" i="14"/>
  <c r="L46" i="14"/>
  <c r="CT41" i="14"/>
  <c r="CP41" i="14"/>
  <c r="CL41" i="14"/>
  <c r="BN41" i="14"/>
  <c r="BJ41" i="14"/>
  <c r="AD41" i="14"/>
  <c r="R41" i="14"/>
  <c r="N41" i="14"/>
  <c r="N42" i="14" s="1"/>
  <c r="R42" i="14" s="1"/>
  <c r="V42" i="14" s="1"/>
  <c r="CZ41" i="14"/>
  <c r="CV41" i="14"/>
  <c r="CR41" i="14"/>
  <c r="CN41" i="14"/>
  <c r="CJ41" i="14"/>
  <c r="CF41" i="14"/>
  <c r="CB41" i="14"/>
  <c r="BX41" i="14"/>
  <c r="BT41" i="14"/>
  <c r="BP41" i="14"/>
  <c r="BL41" i="14"/>
  <c r="BH41" i="14"/>
  <c r="BD41" i="14"/>
  <c r="AZ41" i="14"/>
  <c r="AV41" i="14"/>
  <c r="AR41" i="14"/>
  <c r="AN41" i="14"/>
  <c r="AJ41" i="14"/>
  <c r="AF41" i="14"/>
  <c r="AB41" i="14"/>
  <c r="X41" i="14"/>
  <c r="T41" i="14"/>
  <c r="P41" i="14"/>
  <c r="L41" i="14"/>
  <c r="L42" i="14" s="1"/>
  <c r="P42" i="14" s="1"/>
  <c r="T42" i="14" s="1"/>
  <c r="X42" i="14" s="1"/>
  <c r="AB42" i="14" s="1"/>
  <c r="AF42" i="14" s="1"/>
  <c r="AJ42" i="14" s="1"/>
  <c r="L40" i="14"/>
  <c r="P40" i="14" s="1"/>
  <c r="T40" i="14" s="1"/>
  <c r="CP37" i="14"/>
  <c r="BN37" i="14"/>
  <c r="BJ37" i="14"/>
  <c r="AH37" i="14"/>
  <c r="AD37" i="14"/>
  <c r="CZ37" i="14"/>
  <c r="CV37" i="14"/>
  <c r="CR37" i="14"/>
  <c r="CN37" i="14"/>
  <c r="CJ37" i="14"/>
  <c r="CF37" i="14"/>
  <c r="CB37" i="14"/>
  <c r="BX37" i="14"/>
  <c r="BT37" i="14"/>
  <c r="BP37" i="14"/>
  <c r="BL37" i="14"/>
  <c r="BH37" i="14"/>
  <c r="BD37" i="14"/>
  <c r="AZ37" i="14"/>
  <c r="AV37" i="14"/>
  <c r="AR37" i="14"/>
  <c r="AN37" i="14"/>
  <c r="AJ37" i="14"/>
  <c r="AF37" i="14"/>
  <c r="AB37" i="14"/>
  <c r="X37" i="14"/>
  <c r="T37" i="14"/>
  <c r="P37" i="14"/>
  <c r="L37" i="14"/>
  <c r="L38" i="14" s="1"/>
  <c r="CP33" i="14"/>
  <c r="CL33" i="14"/>
  <c r="CH33" i="14"/>
  <c r="BF33" i="14"/>
  <c r="AD33" i="14"/>
  <c r="Z33" i="14"/>
  <c r="R33" i="14"/>
  <c r="CZ33" i="14"/>
  <c r="CV33" i="14"/>
  <c r="CR33" i="14"/>
  <c r="CN33" i="14"/>
  <c r="CJ33" i="14"/>
  <c r="CF33" i="14"/>
  <c r="CB33" i="14"/>
  <c r="BX33" i="14"/>
  <c r="BT33" i="14"/>
  <c r="BP33" i="14"/>
  <c r="BL33" i="14"/>
  <c r="BH33" i="14"/>
  <c r="BD33" i="14"/>
  <c r="AZ33" i="14"/>
  <c r="AV33" i="14"/>
  <c r="AR33" i="14"/>
  <c r="AN33" i="14"/>
  <c r="AJ33" i="14"/>
  <c r="AF33" i="14"/>
  <c r="AB33" i="14"/>
  <c r="X33" i="14"/>
  <c r="T33" i="14"/>
  <c r="P33" i="14"/>
  <c r="L33" i="14"/>
  <c r="L34" i="14" s="1"/>
  <c r="CL29" i="14"/>
  <c r="BJ29" i="14"/>
  <c r="BF29" i="14"/>
  <c r="AD29" i="14"/>
  <c r="Z29" i="14"/>
  <c r="CZ29" i="14"/>
  <c r="CV29" i="14"/>
  <c r="CR29" i="14"/>
  <c r="CN29" i="14"/>
  <c r="CJ29" i="14"/>
  <c r="CF29" i="14"/>
  <c r="CB29" i="14"/>
  <c r="BX29" i="14"/>
  <c r="BT29" i="14"/>
  <c r="BP29" i="14"/>
  <c r="BL29" i="14"/>
  <c r="BH29" i="14"/>
  <c r="BD29" i="14"/>
  <c r="AZ29" i="14"/>
  <c r="AV29" i="14"/>
  <c r="AR29" i="14"/>
  <c r="AN29" i="14"/>
  <c r="AJ29" i="14"/>
  <c r="AF29" i="14"/>
  <c r="AB29" i="14"/>
  <c r="X29" i="14"/>
  <c r="T29" i="14"/>
  <c r="P29" i="14"/>
  <c r="L29" i="14"/>
  <c r="L30" i="14" s="1"/>
  <c r="CL25" i="14"/>
  <c r="BF25" i="14"/>
  <c r="BB25" i="14"/>
  <c r="AX25" i="14"/>
  <c r="AD25" i="14"/>
  <c r="Z25" i="14"/>
  <c r="V25" i="14"/>
  <c r="R25" i="14"/>
  <c r="CZ25" i="14"/>
  <c r="CV25" i="14"/>
  <c r="CR25" i="14"/>
  <c r="CN25" i="14"/>
  <c r="CJ25" i="14"/>
  <c r="CF25" i="14"/>
  <c r="CB25" i="14"/>
  <c r="BX25" i="14"/>
  <c r="BT25" i="14"/>
  <c r="BP25" i="14"/>
  <c r="BL25" i="14"/>
  <c r="BH25" i="14"/>
  <c r="BD25" i="14"/>
  <c r="AZ25" i="14"/>
  <c r="AV25" i="14"/>
  <c r="AR25" i="14"/>
  <c r="AN25" i="14"/>
  <c r="AJ25" i="14"/>
  <c r="AF25" i="14"/>
  <c r="AB25" i="14"/>
  <c r="X25" i="14"/>
  <c r="T25" i="14"/>
  <c r="P25" i="14"/>
  <c r="P26" i="14" s="1"/>
  <c r="T26" i="14" s="1"/>
  <c r="L25" i="14"/>
  <c r="L26" i="14"/>
  <c r="CH21" i="14"/>
  <c r="CD21" i="14"/>
  <c r="BZ21" i="14"/>
  <c r="BB21" i="14"/>
  <c r="AX21" i="14"/>
  <c r="AT21" i="14"/>
  <c r="V21" i="14"/>
  <c r="N21" i="14"/>
  <c r="N22" i="14" s="1"/>
  <c r="CZ21" i="14"/>
  <c r="CV21" i="14"/>
  <c r="CR21" i="14"/>
  <c r="CN21" i="14"/>
  <c r="CJ21" i="14"/>
  <c r="CF21" i="14"/>
  <c r="CB21" i="14"/>
  <c r="BX21" i="14"/>
  <c r="BT21" i="14"/>
  <c r="BP21" i="14"/>
  <c r="BL21" i="14"/>
  <c r="BH21" i="14"/>
  <c r="BD21" i="14"/>
  <c r="AZ21" i="14"/>
  <c r="AV21" i="14"/>
  <c r="AR21" i="14"/>
  <c r="AN21" i="14"/>
  <c r="AJ21" i="14"/>
  <c r="AF21" i="14"/>
  <c r="AB21" i="14"/>
  <c r="X21" i="14"/>
  <c r="T21" i="14"/>
  <c r="P21" i="14"/>
  <c r="L21" i="14"/>
  <c r="L22" i="14"/>
  <c r="P22" i="14" s="1"/>
  <c r="V17" i="14"/>
  <c r="Z17" i="14"/>
  <c r="AD17" i="14"/>
  <c r="BB17" i="14"/>
  <c r="BF17" i="14"/>
  <c r="BJ17" i="14"/>
  <c r="CH17" i="14"/>
  <c r="CZ17" i="14"/>
  <c r="CV17" i="14"/>
  <c r="CR17" i="14"/>
  <c r="P17" i="14"/>
  <c r="P18" i="14" s="1"/>
  <c r="L17" i="14"/>
  <c r="L18" i="14"/>
  <c r="T17" i="14"/>
  <c r="X17" i="14"/>
  <c r="AB17" i="14"/>
  <c r="AF17" i="14"/>
  <c r="AJ17" i="14"/>
  <c r="AN17" i="14"/>
  <c r="AR17" i="14"/>
  <c r="AV17" i="14"/>
  <c r="AZ17" i="14"/>
  <c r="BD17" i="14"/>
  <c r="BH17" i="14"/>
  <c r="BL17" i="14"/>
  <c r="BP17" i="14"/>
  <c r="BT17" i="14"/>
  <c r="BX17" i="14"/>
  <c r="CB17" i="14"/>
  <c r="CF17" i="14"/>
  <c r="CJ17" i="14"/>
  <c r="CN17" i="14"/>
  <c r="BF13" i="14"/>
  <c r="BJ13" i="14" s="1"/>
  <c r="BN13" i="14" s="1"/>
  <c r="BR13" i="14" s="1"/>
  <c r="BV13" i="14" s="1"/>
  <c r="BZ13" i="14" s="1"/>
  <c r="CD13" i="14" s="1"/>
  <c r="CH13" i="14" s="1"/>
  <c r="CL13" i="14" s="1"/>
  <c r="CP13" i="14" s="1"/>
  <c r="CT13" i="14" s="1"/>
  <c r="CX13" i="14" s="1"/>
  <c r="DB13" i="14" s="1"/>
  <c r="CQ117" i="14"/>
  <c r="CN117" i="14"/>
  <c r="CM117" i="14"/>
  <c r="CJ117" i="14" s="1"/>
  <c r="CI117" i="14"/>
  <c r="CF117" i="14"/>
  <c r="CE117" i="14"/>
  <c r="CB117" i="14" s="1"/>
  <c r="CA117" i="14"/>
  <c r="BX117" i="14" s="1"/>
  <c r="BW117" i="14"/>
  <c r="BS117" i="14"/>
  <c r="BO117" i="14"/>
  <c r="BL117" i="14" s="1"/>
  <c r="BK117" i="14"/>
  <c r="BG117" i="14"/>
  <c r="BC117" i="14"/>
  <c r="AY117" i="14"/>
  <c r="AU117" i="14"/>
  <c r="AQ117" i="14"/>
  <c r="AM117" i="14"/>
  <c r="S48" i="11"/>
  <c r="CV11" i="11"/>
  <c r="CR11" i="11"/>
  <c r="CN11" i="11"/>
  <c r="CJ11" i="11"/>
  <c r="CF11" i="11"/>
  <c r="CB11" i="11"/>
  <c r="BX11" i="11"/>
  <c r="BT11" i="11"/>
  <c r="BP11" i="11"/>
  <c r="BL11" i="11"/>
  <c r="BH11" i="11"/>
  <c r="BD11" i="11"/>
  <c r="AZ11" i="11"/>
  <c r="AV11" i="11"/>
  <c r="AR11" i="11"/>
  <c r="AN11" i="11"/>
  <c r="AJ11" i="11"/>
  <c r="AB11" i="11"/>
  <c r="CR8" i="11"/>
  <c r="CB8" i="11"/>
  <c r="BT8" i="11"/>
  <c r="AF11" i="11"/>
  <c r="X11" i="11"/>
  <c r="X8" i="11"/>
  <c r="CJ13" i="11"/>
  <c r="BT13" i="11"/>
  <c r="BD13" i="11"/>
  <c r="AN13" i="11"/>
  <c r="X13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4" i="11"/>
  <c r="F35" i="11"/>
  <c r="F36" i="11"/>
  <c r="F37" i="11"/>
  <c r="F38" i="11"/>
  <c r="F39" i="11"/>
  <c r="F40" i="11"/>
  <c r="K40" i="11"/>
  <c r="O40" i="11" s="1"/>
  <c r="S40" i="11" s="1"/>
  <c r="W40" i="11" s="1"/>
  <c r="AA40" i="11" s="1"/>
  <c r="AE40" i="11" s="1"/>
  <c r="AI40" i="11" s="1"/>
  <c r="AM40" i="11" s="1"/>
  <c r="AQ40" i="11" s="1"/>
  <c r="AU40" i="11" s="1"/>
  <c r="AY40" i="11" s="1"/>
  <c r="BC40" i="11" s="1"/>
  <c r="BG40" i="11" s="1"/>
  <c r="BK40" i="11" s="1"/>
  <c r="BO40" i="11" s="1"/>
  <c r="BS40" i="11" s="1"/>
  <c r="BW40" i="11"/>
  <c r="CA40" i="11" s="1"/>
  <c r="CE40" i="11" s="1"/>
  <c r="CI40" i="11" s="1"/>
  <c r="CM40" i="11" s="1"/>
  <c r="CQ40" i="11" s="1"/>
  <c r="CU40" i="11" s="1"/>
  <c r="CY40" i="11" s="1"/>
  <c r="K39" i="11"/>
  <c r="O39" i="11" s="1"/>
  <c r="S39" i="11" s="1"/>
  <c r="W39" i="11" s="1"/>
  <c r="AA39" i="11" s="1"/>
  <c r="AE39" i="11" s="1"/>
  <c r="AI39" i="11" s="1"/>
  <c r="AM39" i="11"/>
  <c r="AQ39" i="11" s="1"/>
  <c r="AU39" i="11" s="1"/>
  <c r="AY39" i="11" s="1"/>
  <c r="BC39" i="11" s="1"/>
  <c r="BG39" i="11" s="1"/>
  <c r="BK39" i="11" s="1"/>
  <c r="BO39" i="11" s="1"/>
  <c r="BS39" i="11" s="1"/>
  <c r="BW39" i="11" s="1"/>
  <c r="CA39" i="11" s="1"/>
  <c r="CE39" i="11" s="1"/>
  <c r="CI39" i="11" s="1"/>
  <c r="CM39" i="11"/>
  <c r="CQ39" i="11" s="1"/>
  <c r="CU39" i="11" s="1"/>
  <c r="CY39" i="11" s="1"/>
  <c r="K38" i="11"/>
  <c r="O38" i="11" s="1"/>
  <c r="S38" i="11" s="1"/>
  <c r="W38" i="11" s="1"/>
  <c r="AA38" i="11" s="1"/>
  <c r="AE38" i="11" s="1"/>
  <c r="AI38" i="11" s="1"/>
  <c r="AM38" i="11" s="1"/>
  <c r="AQ38" i="11" s="1"/>
  <c r="AU38" i="11" s="1"/>
  <c r="AY38" i="11" s="1"/>
  <c r="BC38" i="11" s="1"/>
  <c r="BG38" i="11" s="1"/>
  <c r="BK38" i="11" s="1"/>
  <c r="BO38" i="11" s="1"/>
  <c r="BS38" i="11" s="1"/>
  <c r="BW38" i="11" s="1"/>
  <c r="CA38" i="11" s="1"/>
  <c r="CE38" i="11" s="1"/>
  <c r="CI38" i="11" s="1"/>
  <c r="CM38" i="11" s="1"/>
  <c r="CQ38" i="11" s="1"/>
  <c r="CU38" i="11"/>
  <c r="CY38" i="11" s="1"/>
  <c r="K37" i="11"/>
  <c r="O37" i="11" s="1"/>
  <c r="S37" i="11" s="1"/>
  <c r="W37" i="11" s="1"/>
  <c r="AA37" i="11" s="1"/>
  <c r="AE37" i="11" s="1"/>
  <c r="AI37" i="11" s="1"/>
  <c r="AM37" i="11" s="1"/>
  <c r="AQ37" i="11" s="1"/>
  <c r="AU37" i="11" s="1"/>
  <c r="AY37" i="11" s="1"/>
  <c r="BC37" i="11" s="1"/>
  <c r="BG37" i="11" s="1"/>
  <c r="BK37" i="11" s="1"/>
  <c r="BO37" i="11" s="1"/>
  <c r="BS37" i="11" s="1"/>
  <c r="BW37" i="11" s="1"/>
  <c r="CA37" i="11" s="1"/>
  <c r="CE37" i="11" s="1"/>
  <c r="CI37" i="11" s="1"/>
  <c r="CM37" i="11" s="1"/>
  <c r="CQ37" i="11" s="1"/>
  <c r="CU37" i="11" s="1"/>
  <c r="CY37" i="11" s="1"/>
  <c r="K36" i="11"/>
  <c r="O36" i="11" s="1"/>
  <c r="S36" i="11" s="1"/>
  <c r="W36" i="11" s="1"/>
  <c r="AA36" i="11" s="1"/>
  <c r="AE36" i="11" s="1"/>
  <c r="AI36" i="11" s="1"/>
  <c r="AM36" i="11" s="1"/>
  <c r="AQ36" i="11" s="1"/>
  <c r="AU36" i="11" s="1"/>
  <c r="AY36" i="11" s="1"/>
  <c r="BC36" i="11" s="1"/>
  <c r="BG36" i="11" s="1"/>
  <c r="BK36" i="11" s="1"/>
  <c r="BO36" i="11" s="1"/>
  <c r="BS36" i="11" s="1"/>
  <c r="BW36" i="11" s="1"/>
  <c r="CA36" i="11" s="1"/>
  <c r="CE36" i="11" s="1"/>
  <c r="CI36" i="11" s="1"/>
  <c r="CM36" i="11" s="1"/>
  <c r="CQ36" i="11" s="1"/>
  <c r="CU36" i="11" s="1"/>
  <c r="CY36" i="11" s="1"/>
  <c r="K35" i="11"/>
  <c r="O35" i="11" s="1"/>
  <c r="S35" i="11" s="1"/>
  <c r="W35" i="11" s="1"/>
  <c r="AA35" i="11" s="1"/>
  <c r="AE35" i="11" s="1"/>
  <c r="AI35" i="11" s="1"/>
  <c r="AM35" i="11" s="1"/>
  <c r="AQ35" i="11" s="1"/>
  <c r="AU35" i="11" s="1"/>
  <c r="AY35" i="11" s="1"/>
  <c r="BC35" i="11" s="1"/>
  <c r="BG35" i="11" s="1"/>
  <c r="BK35" i="11" s="1"/>
  <c r="BO35" i="11"/>
  <c r="BS35" i="11" s="1"/>
  <c r="BW35" i="11" s="1"/>
  <c r="CA35" i="11" s="1"/>
  <c r="CE35" i="11" s="1"/>
  <c r="CI35" i="11" s="1"/>
  <c r="CM35" i="11" s="1"/>
  <c r="CQ35" i="11" s="1"/>
  <c r="CU35" i="11" s="1"/>
  <c r="CY35" i="11" s="1"/>
  <c r="K34" i="11"/>
  <c r="O34" i="11" s="1"/>
  <c r="S34" i="11" s="1"/>
  <c r="W34" i="11" s="1"/>
  <c r="AA34" i="11" s="1"/>
  <c r="AE34" i="11" s="1"/>
  <c r="AI34" i="11" s="1"/>
  <c r="AM34" i="11" s="1"/>
  <c r="AQ34" i="11" s="1"/>
  <c r="AU34" i="11" s="1"/>
  <c r="AY34" i="11" s="1"/>
  <c r="BC34" i="11" s="1"/>
  <c r="BG34" i="11" s="1"/>
  <c r="BK34" i="11" s="1"/>
  <c r="BO34" i="11" s="1"/>
  <c r="BS34" i="11" s="1"/>
  <c r="BW34" i="11" s="1"/>
  <c r="CA34" i="11" s="1"/>
  <c r="CE34" i="11" s="1"/>
  <c r="CI34" i="11"/>
  <c r="CM34" i="11" s="1"/>
  <c r="CQ34" i="11" s="1"/>
  <c r="CU34" i="11" s="1"/>
  <c r="CY34" i="11" s="1"/>
  <c r="K33" i="11"/>
  <c r="O33" i="11" s="1"/>
  <c r="S33" i="11" s="1"/>
  <c r="W33" i="11" s="1"/>
  <c r="AA33" i="11" s="1"/>
  <c r="AE33" i="11" s="1"/>
  <c r="AI33" i="11" s="1"/>
  <c r="AM33" i="11" s="1"/>
  <c r="AQ33" i="11" s="1"/>
  <c r="AU33" i="11" s="1"/>
  <c r="AY33" i="11" s="1"/>
  <c r="BC33" i="11" s="1"/>
  <c r="BG33" i="11" s="1"/>
  <c r="BK33" i="11" s="1"/>
  <c r="BO33" i="11" s="1"/>
  <c r="BS33" i="11"/>
  <c r="BW33" i="11" s="1"/>
  <c r="CA33" i="11" s="1"/>
  <c r="CE33" i="11" s="1"/>
  <c r="CI33" i="11" s="1"/>
  <c r="CM33" i="11" s="1"/>
  <c r="CQ33" i="11" s="1"/>
  <c r="CU33" i="11" s="1"/>
  <c r="CY33" i="11" s="1"/>
  <c r="K32" i="11"/>
  <c r="O32" i="11" s="1"/>
  <c r="S32" i="11" s="1"/>
  <c r="W32" i="11" s="1"/>
  <c r="AA32" i="11" s="1"/>
  <c r="AE32" i="11" s="1"/>
  <c r="AI32" i="11" s="1"/>
  <c r="AM32" i="11" s="1"/>
  <c r="AQ32" i="11" s="1"/>
  <c r="AU32" i="11" s="1"/>
  <c r="AY32" i="11" s="1"/>
  <c r="BC32" i="11" s="1"/>
  <c r="BG32" i="11" s="1"/>
  <c r="BK32" i="11" s="1"/>
  <c r="BO32" i="11" s="1"/>
  <c r="BS32" i="11" s="1"/>
  <c r="BW32" i="11" s="1"/>
  <c r="CA32" i="11" s="1"/>
  <c r="CE32" i="11" s="1"/>
  <c r="CI32" i="11" s="1"/>
  <c r="CM32" i="11" s="1"/>
  <c r="CQ32" i="11" s="1"/>
  <c r="CU32" i="11" s="1"/>
  <c r="CY32" i="11" s="1"/>
  <c r="K31" i="11"/>
  <c r="O31" i="11" s="1"/>
  <c r="S31" i="11" s="1"/>
  <c r="W31" i="11" s="1"/>
  <c r="AA31" i="11" s="1"/>
  <c r="AE31" i="11" s="1"/>
  <c r="AI31" i="11" s="1"/>
  <c r="AM31" i="11" s="1"/>
  <c r="AQ31" i="11" s="1"/>
  <c r="AU31" i="11" s="1"/>
  <c r="AY31" i="11" s="1"/>
  <c r="BC31" i="11" s="1"/>
  <c r="BG31" i="11"/>
  <c r="BK31" i="11" s="1"/>
  <c r="BO31" i="11" s="1"/>
  <c r="BS31" i="11" s="1"/>
  <c r="BW31" i="11" s="1"/>
  <c r="CA31" i="11" s="1"/>
  <c r="CE31" i="11" s="1"/>
  <c r="CI31" i="11" s="1"/>
  <c r="CM31" i="11" s="1"/>
  <c r="CQ31" i="11" s="1"/>
  <c r="CU31" i="11" s="1"/>
  <c r="CY31" i="11" s="1"/>
  <c r="K30" i="11"/>
  <c r="O30" i="11" s="1"/>
  <c r="S30" i="11" s="1"/>
  <c r="W30" i="11" s="1"/>
  <c r="AA30" i="11" s="1"/>
  <c r="AE30" i="11" s="1"/>
  <c r="AI30" i="11" s="1"/>
  <c r="AM30" i="11" s="1"/>
  <c r="AQ30" i="11" s="1"/>
  <c r="AU30" i="11" s="1"/>
  <c r="AY30" i="11" s="1"/>
  <c r="BC30" i="11" s="1"/>
  <c r="BG30" i="11" s="1"/>
  <c r="BK30" i="11" s="1"/>
  <c r="BO30" i="11" s="1"/>
  <c r="BS30" i="11" s="1"/>
  <c r="BW30" i="11" s="1"/>
  <c r="CA30" i="11" s="1"/>
  <c r="CE30" i="11" s="1"/>
  <c r="CI30" i="11" s="1"/>
  <c r="CM30" i="11" s="1"/>
  <c r="CQ30" i="11" s="1"/>
  <c r="CU30" i="11" s="1"/>
  <c r="CY30" i="11" s="1"/>
  <c r="K29" i="11"/>
  <c r="O29" i="11" s="1"/>
  <c r="S29" i="11" s="1"/>
  <c r="W29" i="11" s="1"/>
  <c r="AA29" i="11" s="1"/>
  <c r="AE29" i="11" s="1"/>
  <c r="AI29" i="11" s="1"/>
  <c r="AM29" i="11" s="1"/>
  <c r="AQ29" i="11" s="1"/>
  <c r="AU29" i="11" s="1"/>
  <c r="AY29" i="11" s="1"/>
  <c r="BC29" i="11" s="1"/>
  <c r="BG29" i="11" s="1"/>
  <c r="BK29" i="11" s="1"/>
  <c r="BO29" i="11"/>
  <c r="BS29" i="11" s="1"/>
  <c r="BW29" i="11" s="1"/>
  <c r="CA29" i="11" s="1"/>
  <c r="CE29" i="11" s="1"/>
  <c r="CI29" i="11" s="1"/>
  <c r="CM29" i="11" s="1"/>
  <c r="CQ29" i="11" s="1"/>
  <c r="CU29" i="11" s="1"/>
  <c r="CY29" i="11" s="1"/>
  <c r="K28" i="11"/>
  <c r="O28" i="11" s="1"/>
  <c r="S28" i="11" s="1"/>
  <c r="W28" i="11" s="1"/>
  <c r="AA28" i="11" s="1"/>
  <c r="AE28" i="11" s="1"/>
  <c r="AI28" i="11" s="1"/>
  <c r="AM28" i="11" s="1"/>
  <c r="AQ28" i="11" s="1"/>
  <c r="AU28" i="11" s="1"/>
  <c r="AY28" i="11" s="1"/>
  <c r="BC28" i="11" s="1"/>
  <c r="BG28" i="11" s="1"/>
  <c r="BK28" i="11" s="1"/>
  <c r="BO28" i="11" s="1"/>
  <c r="BS28" i="11" s="1"/>
  <c r="BW28" i="11" s="1"/>
  <c r="CA28" i="11" s="1"/>
  <c r="CE28" i="11" s="1"/>
  <c r="CI28" i="11" s="1"/>
  <c r="CM28" i="11" s="1"/>
  <c r="CQ28" i="11" s="1"/>
  <c r="CU28" i="11" s="1"/>
  <c r="CY28" i="11" s="1"/>
  <c r="K27" i="11"/>
  <c r="O27" i="11" s="1"/>
  <c r="S27" i="11" s="1"/>
  <c r="W27" i="11" s="1"/>
  <c r="AA27" i="11" s="1"/>
  <c r="AE27" i="11" s="1"/>
  <c r="AI27" i="11" s="1"/>
  <c r="AM27" i="11" s="1"/>
  <c r="AQ27" i="11" s="1"/>
  <c r="AU27" i="11" s="1"/>
  <c r="AY27" i="11" s="1"/>
  <c r="BC27" i="11" s="1"/>
  <c r="BG27" i="11" s="1"/>
  <c r="BK27" i="11" s="1"/>
  <c r="BO27" i="11" s="1"/>
  <c r="BS27" i="11" s="1"/>
  <c r="BW27" i="11" s="1"/>
  <c r="CA27" i="11" s="1"/>
  <c r="CE27" i="11" s="1"/>
  <c r="CI27" i="11" s="1"/>
  <c r="CM27" i="11" s="1"/>
  <c r="CQ27" i="11" s="1"/>
  <c r="CU27" i="11" s="1"/>
  <c r="CY27" i="11" s="1"/>
  <c r="K26" i="11"/>
  <c r="O26" i="11" s="1"/>
  <c r="S26" i="11" s="1"/>
  <c r="W26" i="11" s="1"/>
  <c r="AA26" i="11" s="1"/>
  <c r="AE26" i="11" s="1"/>
  <c r="AI26" i="11" s="1"/>
  <c r="AM26" i="11" s="1"/>
  <c r="AQ26" i="11" s="1"/>
  <c r="AU26" i="11" s="1"/>
  <c r="AY26" i="11" s="1"/>
  <c r="BC26" i="11" s="1"/>
  <c r="BG26" i="11" s="1"/>
  <c r="BK26" i="11" s="1"/>
  <c r="BO26" i="11" s="1"/>
  <c r="BS26" i="11" s="1"/>
  <c r="BW26" i="11" s="1"/>
  <c r="CA26" i="11" s="1"/>
  <c r="CE26" i="11" s="1"/>
  <c r="CI26" i="11" s="1"/>
  <c r="CM26" i="11" s="1"/>
  <c r="CQ26" i="11" s="1"/>
  <c r="CU26" i="11" s="1"/>
  <c r="CY26" i="11" s="1"/>
  <c r="K25" i="11"/>
  <c r="W25" i="11"/>
  <c r="AA25" i="11" s="1"/>
  <c r="AE25" i="11" s="1"/>
  <c r="AI25" i="11" s="1"/>
  <c r="AM25" i="11" s="1"/>
  <c r="AQ25" i="11" s="1"/>
  <c r="AU25" i="11" s="1"/>
  <c r="AY25" i="11" s="1"/>
  <c r="BC25" i="11" s="1"/>
  <c r="BG25" i="11" s="1"/>
  <c r="BK25" i="11" s="1"/>
  <c r="BO25" i="11" s="1"/>
  <c r="BS25" i="11" s="1"/>
  <c r="BW25" i="11" s="1"/>
  <c r="CA25" i="11" s="1"/>
  <c r="CE25" i="11" s="1"/>
  <c r="CI25" i="11" s="1"/>
  <c r="CM25" i="11" s="1"/>
  <c r="CQ25" i="11" s="1"/>
  <c r="CU25" i="11" s="1"/>
  <c r="CY25" i="11" s="1"/>
  <c r="K24" i="11"/>
  <c r="O24" i="11" s="1"/>
  <c r="S24" i="11" s="1"/>
  <c r="W24" i="11" s="1"/>
  <c r="AA24" i="11" s="1"/>
  <c r="AE24" i="11" s="1"/>
  <c r="AI24" i="11"/>
  <c r="AM24" i="11" s="1"/>
  <c r="AQ24" i="11"/>
  <c r="AU24" i="11" s="1"/>
  <c r="AY24" i="11" s="1"/>
  <c r="BC24" i="11" s="1"/>
  <c r="BG24" i="11" s="1"/>
  <c r="BK24" i="11" s="1"/>
  <c r="BO24" i="11" s="1"/>
  <c r="BS24" i="11" s="1"/>
  <c r="BW24" i="11" s="1"/>
  <c r="CA24" i="11" s="1"/>
  <c r="CE24" i="11" s="1"/>
  <c r="CI24" i="11" s="1"/>
  <c r="CM24" i="11" s="1"/>
  <c r="CQ24" i="11" s="1"/>
  <c r="CU24" i="11" s="1"/>
  <c r="CY24" i="11" s="1"/>
  <c r="K23" i="11"/>
  <c r="O23" i="11" s="1"/>
  <c r="S23" i="11" s="1"/>
  <c r="W23" i="11" s="1"/>
  <c r="AA23" i="11" s="1"/>
  <c r="AE23" i="11" s="1"/>
  <c r="AI23" i="11"/>
  <c r="AM23" i="11" s="1"/>
  <c r="AQ23" i="11" s="1"/>
  <c r="AU23" i="11" s="1"/>
  <c r="AY23" i="11" s="1"/>
  <c r="BC23" i="11" s="1"/>
  <c r="BG23" i="11" s="1"/>
  <c r="BK23" i="11" s="1"/>
  <c r="BO23" i="11" s="1"/>
  <c r="BS23" i="11" s="1"/>
  <c r="BW23" i="11" s="1"/>
  <c r="CA23" i="11" s="1"/>
  <c r="CE23" i="11" s="1"/>
  <c r="CI23" i="11" s="1"/>
  <c r="CM23" i="11" s="1"/>
  <c r="CQ23" i="11" s="1"/>
  <c r="CU23" i="11" s="1"/>
  <c r="CY23" i="11" s="1"/>
  <c r="K22" i="11"/>
  <c r="O22" i="11" s="1"/>
  <c r="S22" i="11" s="1"/>
  <c r="W22" i="11" s="1"/>
  <c r="AA22" i="11" s="1"/>
  <c r="AE22" i="11" s="1"/>
  <c r="AI22" i="11" s="1"/>
  <c r="AM22" i="11" s="1"/>
  <c r="AQ22" i="11" s="1"/>
  <c r="AU22" i="11" s="1"/>
  <c r="AY22" i="11" s="1"/>
  <c r="BC22" i="11" s="1"/>
  <c r="BG22" i="11" s="1"/>
  <c r="BK22" i="11" s="1"/>
  <c r="BO22" i="11" s="1"/>
  <c r="BS22" i="11" s="1"/>
  <c r="BW22" i="11" s="1"/>
  <c r="CA22" i="11" s="1"/>
  <c r="CE22" i="11" s="1"/>
  <c r="CI22" i="11" s="1"/>
  <c r="CM22" i="11" s="1"/>
  <c r="CQ22" i="11" s="1"/>
  <c r="CU22" i="11" s="1"/>
  <c r="CY22" i="11" s="1"/>
  <c r="K21" i="11"/>
  <c r="O21" i="11" s="1"/>
  <c r="S21" i="11" s="1"/>
  <c r="W21" i="11" s="1"/>
  <c r="AA21" i="11" s="1"/>
  <c r="AE21" i="11" s="1"/>
  <c r="AI21" i="11" s="1"/>
  <c r="AM21" i="11" s="1"/>
  <c r="AQ21" i="11" s="1"/>
  <c r="AU21" i="11" s="1"/>
  <c r="AY21" i="11" s="1"/>
  <c r="BC21" i="11" s="1"/>
  <c r="BG21" i="11" s="1"/>
  <c r="BK21" i="11" s="1"/>
  <c r="BO21" i="11" s="1"/>
  <c r="BS21" i="11" s="1"/>
  <c r="BW21" i="11" s="1"/>
  <c r="CA21" i="11" s="1"/>
  <c r="CE21" i="11" s="1"/>
  <c r="CI21" i="11" s="1"/>
  <c r="CM21" i="11" s="1"/>
  <c r="CQ21" i="11" s="1"/>
  <c r="CU21" i="11" s="1"/>
  <c r="CY21" i="11" s="1"/>
  <c r="K20" i="11"/>
  <c r="O20" i="11" s="1"/>
  <c r="S20" i="11" s="1"/>
  <c r="W20" i="11"/>
  <c r="AA20" i="11"/>
  <c r="AE20" i="11" s="1"/>
  <c r="AI20" i="11" s="1"/>
  <c r="AM20" i="11" s="1"/>
  <c r="AQ20" i="11" s="1"/>
  <c r="AU20" i="11" s="1"/>
  <c r="AY20" i="11" s="1"/>
  <c r="BC20" i="11" s="1"/>
  <c r="BG20" i="11" s="1"/>
  <c r="BK20" i="11" s="1"/>
  <c r="BO20" i="11" s="1"/>
  <c r="BS20" i="11" s="1"/>
  <c r="BW20" i="11" s="1"/>
  <c r="CA20" i="11" s="1"/>
  <c r="CE20" i="11" s="1"/>
  <c r="CI20" i="11" s="1"/>
  <c r="CM20" i="11" s="1"/>
  <c r="CQ20" i="11" s="1"/>
  <c r="CU20" i="11" s="1"/>
  <c r="CY20" i="11" s="1"/>
  <c r="K19" i="11"/>
  <c r="O19" i="11" s="1"/>
  <c r="S19" i="11" s="1"/>
  <c r="W19" i="11" s="1"/>
  <c r="AA19" i="11" s="1"/>
  <c r="AE19" i="11" s="1"/>
  <c r="AI19" i="11"/>
  <c r="AM19" i="11"/>
  <c r="AQ19" i="11" s="1"/>
  <c r="AU19" i="11" s="1"/>
  <c r="AY19" i="11" s="1"/>
  <c r="BC19" i="11" s="1"/>
  <c r="BG19" i="11" s="1"/>
  <c r="BK19" i="11" s="1"/>
  <c r="BO19" i="11" s="1"/>
  <c r="BS19" i="11" s="1"/>
  <c r="BW19" i="11" s="1"/>
  <c r="CA19" i="11" s="1"/>
  <c r="CE19" i="11" s="1"/>
  <c r="CI19" i="11" s="1"/>
  <c r="CM19" i="11" s="1"/>
  <c r="CQ19" i="11" s="1"/>
  <c r="CU19" i="11" s="1"/>
  <c r="CY19" i="11" s="1"/>
  <c r="K18" i="11"/>
  <c r="O18" i="11" s="1"/>
  <c r="S18" i="11" s="1"/>
  <c r="W18" i="11" s="1"/>
  <c r="AA18" i="11" s="1"/>
  <c r="AE18" i="11" s="1"/>
  <c r="AI18" i="11" s="1"/>
  <c r="AM18" i="11" s="1"/>
  <c r="AQ18" i="11" s="1"/>
  <c r="AU18" i="11" s="1"/>
  <c r="AY18" i="11" s="1"/>
  <c r="BC18" i="11" s="1"/>
  <c r="BG18" i="11" s="1"/>
  <c r="BK18" i="11" s="1"/>
  <c r="BO18" i="11" s="1"/>
  <c r="BS18" i="11" s="1"/>
  <c r="BW18" i="11" s="1"/>
  <c r="CA18" i="11" s="1"/>
  <c r="CE18" i="11" s="1"/>
  <c r="CI18" i="11" s="1"/>
  <c r="CM18" i="11" s="1"/>
  <c r="CQ18" i="11" s="1"/>
  <c r="CU18" i="11" s="1"/>
  <c r="CY18" i="11" s="1"/>
  <c r="K17" i="11"/>
  <c r="O17" i="11" s="1"/>
  <c r="S17" i="11" s="1"/>
  <c r="W17" i="11" s="1"/>
  <c r="AA17" i="11" s="1"/>
  <c r="AE17" i="11" s="1"/>
  <c r="AI17" i="11" s="1"/>
  <c r="AM17" i="11" s="1"/>
  <c r="AQ17" i="11" s="1"/>
  <c r="AU17" i="11" s="1"/>
  <c r="AY17" i="11" s="1"/>
  <c r="BC17" i="11" s="1"/>
  <c r="BG17" i="11" s="1"/>
  <c r="BK17" i="11" s="1"/>
  <c r="BO17" i="11" s="1"/>
  <c r="BS17" i="11" s="1"/>
  <c r="BW17" i="11" s="1"/>
  <c r="CA17" i="11" s="1"/>
  <c r="CE17" i="11" s="1"/>
  <c r="CI17" i="11" s="1"/>
  <c r="CM17" i="11" s="1"/>
  <c r="CQ17" i="11" s="1"/>
  <c r="CU17" i="11" s="1"/>
  <c r="CY17" i="11" s="1"/>
  <c r="K16" i="11"/>
  <c r="O16" i="11" s="1"/>
  <c r="S16" i="11" s="1"/>
  <c r="W16" i="11" s="1"/>
  <c r="AA16" i="11" s="1"/>
  <c r="AE16" i="11" s="1"/>
  <c r="AI16" i="11" s="1"/>
  <c r="AM16" i="11" s="1"/>
  <c r="AQ16" i="11" s="1"/>
  <c r="AU16" i="11" s="1"/>
  <c r="AY16" i="11" s="1"/>
  <c r="BC16" i="11" s="1"/>
  <c r="BG16" i="11" s="1"/>
  <c r="BK16" i="11" s="1"/>
  <c r="BO16" i="11" s="1"/>
  <c r="BS16" i="11" s="1"/>
  <c r="BW16" i="11" s="1"/>
  <c r="CA16" i="11" s="1"/>
  <c r="CE16" i="11" s="1"/>
  <c r="CI16" i="11" s="1"/>
  <c r="CM16" i="11" s="1"/>
  <c r="CQ16" i="11" s="1"/>
  <c r="CU16" i="11" s="1"/>
  <c r="CY16" i="11" s="1"/>
  <c r="AI117" i="14"/>
  <c r="AE117" i="14"/>
  <c r="AA117" i="14"/>
  <c r="X117" i="14" s="1"/>
  <c r="W117" i="14"/>
  <c r="S117" i="14"/>
  <c r="P117" i="14" s="1"/>
  <c r="O117" i="14"/>
  <c r="L117" i="14" s="1"/>
  <c r="C23" i="14"/>
  <c r="C27" i="14"/>
  <c r="C31" i="14"/>
  <c r="C35" i="14"/>
  <c r="C39" i="14"/>
  <c r="C43" i="14"/>
  <c r="C47" i="14"/>
  <c r="C51" i="14"/>
  <c r="C55" i="14"/>
  <c r="C59" i="14"/>
  <c r="C63" i="14"/>
  <c r="C67" i="14"/>
  <c r="C71" i="14"/>
  <c r="C75" i="14"/>
  <c r="C79" i="14"/>
  <c r="C83" i="14"/>
  <c r="C87" i="14"/>
  <c r="C91" i="14"/>
  <c r="C95" i="14"/>
  <c r="C99" i="14"/>
  <c r="C103" i="14"/>
  <c r="C107" i="14"/>
  <c r="C111" i="14"/>
  <c r="C19" i="14"/>
  <c r="C15" i="14"/>
  <c r="C17" i="11"/>
  <c r="C18" i="11"/>
  <c r="C19" i="11"/>
  <c r="C20" i="11"/>
  <c r="C21" i="11"/>
  <c r="C22" i="11"/>
  <c r="C24" i="11"/>
  <c r="C25" i="11"/>
  <c r="C26" i="11"/>
  <c r="C27" i="11"/>
  <c r="C28" i="11"/>
  <c r="C29" i="11"/>
  <c r="C30" i="11"/>
  <c r="C31" i="11"/>
  <c r="C32" i="11"/>
  <c r="C35" i="11"/>
  <c r="C36" i="11"/>
  <c r="C37" i="11"/>
  <c r="C38" i="11"/>
  <c r="C39" i="11"/>
  <c r="C40" i="11"/>
  <c r="P40" i="1"/>
  <c r="T40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O43" i="1"/>
  <c r="Q40" i="1"/>
  <c r="AB15" i="1"/>
  <c r="CG107" i="14"/>
  <c r="CI107" i="14" s="1"/>
  <c r="CO107" i="14"/>
  <c r="CW107" i="14"/>
  <c r="DA107" i="14"/>
  <c r="DB107" i="14"/>
  <c r="N99" i="14"/>
  <c r="U99" i="14"/>
  <c r="V99" i="14"/>
  <c r="AK99" i="14"/>
  <c r="AL99" i="14"/>
  <c r="AT99" i="14"/>
  <c r="BA99" i="14"/>
  <c r="BB99" i="14"/>
  <c r="BI99" i="14"/>
  <c r="BJ99" i="14"/>
  <c r="BQ99" i="14"/>
  <c r="BR99" i="14"/>
  <c r="BY99" i="14"/>
  <c r="BZ99" i="14"/>
  <c r="CG99" i="14"/>
  <c r="CH99" i="14"/>
  <c r="DA99" i="14"/>
  <c r="N91" i="14"/>
  <c r="BV91" i="14"/>
  <c r="BW91" i="14" s="1"/>
  <c r="BZ91" i="14"/>
  <c r="CH91" i="14"/>
  <c r="CI91" i="14" s="1"/>
  <c r="U91" i="14"/>
  <c r="AK91" i="14"/>
  <c r="AS91" i="14"/>
  <c r="BI91" i="14"/>
  <c r="BQ91" i="14"/>
  <c r="CG91" i="14"/>
  <c r="CO91" i="14"/>
  <c r="P34" i="14"/>
  <c r="P50" i="14"/>
  <c r="T50" i="14"/>
  <c r="P58" i="14"/>
  <c r="T58" i="14" s="1"/>
  <c r="X58" i="14" s="1"/>
  <c r="AB58" i="14" s="1"/>
  <c r="AF58" i="14" s="1"/>
  <c r="AJ58" i="14" s="1"/>
  <c r="AN58" i="14" s="1"/>
  <c r="T78" i="14"/>
  <c r="P110" i="14"/>
  <c r="T110" i="14"/>
  <c r="CX111" i="14"/>
  <c r="R107" i="14"/>
  <c r="Z107" i="14"/>
  <c r="AD107" i="14"/>
  <c r="AH107" i="14"/>
  <c r="AP107" i="14"/>
  <c r="AT107" i="14"/>
  <c r="AX107" i="14"/>
  <c r="AY107" i="14" s="1"/>
  <c r="BF107" i="14"/>
  <c r="BG107" i="14" s="1"/>
  <c r="BV107" i="14"/>
  <c r="CC107" i="14"/>
  <c r="CD107" i="14"/>
  <c r="CK107" i="14"/>
  <c r="CL107" i="14"/>
  <c r="CM107" i="14" s="1"/>
  <c r="CT107" i="14"/>
  <c r="AH99" i="14"/>
  <c r="AI99" i="14" s="1"/>
  <c r="AP99" i="14"/>
  <c r="AX99" i="14"/>
  <c r="AY99" i="14" s="1"/>
  <c r="BF99" i="14"/>
  <c r="BV99" i="14"/>
  <c r="CD99" i="14"/>
  <c r="CL99" i="14"/>
  <c r="CM99" i="14" s="1"/>
  <c r="CT99" i="14"/>
  <c r="P62" i="14"/>
  <c r="T62" i="14" s="1"/>
  <c r="P82" i="14"/>
  <c r="T82" i="14" s="1"/>
  <c r="X82" i="14" s="1"/>
  <c r="P86" i="14"/>
  <c r="P102" i="14"/>
  <c r="T102" i="14" s="1"/>
  <c r="X102" i="14" s="1"/>
  <c r="AB102" i="14" s="1"/>
  <c r="AF102" i="14" s="1"/>
  <c r="AJ102" i="14" s="1"/>
  <c r="AN102" i="14" s="1"/>
  <c r="AR102" i="14" s="1"/>
  <c r="AV102" i="14" s="1"/>
  <c r="AZ102" i="14" s="1"/>
  <c r="BD102" i="14" s="1"/>
  <c r="BH102" i="14" s="1"/>
  <c r="BL102" i="14" s="1"/>
  <c r="BP102" i="14" s="1"/>
  <c r="BT102" i="14" s="1"/>
  <c r="BX102" i="14" s="1"/>
  <c r="CB102" i="14" s="1"/>
  <c r="CF102" i="14" s="1"/>
  <c r="CJ102" i="14" s="1"/>
  <c r="CN102" i="14" s="1"/>
  <c r="CR102" i="14" s="1"/>
  <c r="CV102" i="14" s="1"/>
  <c r="CZ102" i="14" s="1"/>
  <c r="X47" i="11"/>
  <c r="BD47" i="11"/>
  <c r="AI107" i="14"/>
  <c r="AW51" i="14"/>
  <c r="AX51" i="14"/>
  <c r="BE51" i="14"/>
  <c r="BF51" i="14"/>
  <c r="BM51" i="14"/>
  <c r="BN51" i="14"/>
  <c r="BV51" i="14"/>
  <c r="CC51" i="14"/>
  <c r="CD51" i="14"/>
  <c r="CK51" i="14"/>
  <c r="CL51" i="14"/>
  <c r="CS51" i="14"/>
  <c r="CT51" i="14"/>
  <c r="R43" i="14"/>
  <c r="AG43" i="14"/>
  <c r="AH43" i="14"/>
  <c r="AO43" i="14"/>
  <c r="AP43" i="14"/>
  <c r="AX43" i="14"/>
  <c r="BE43" i="14"/>
  <c r="BF43" i="14"/>
  <c r="BM43" i="14"/>
  <c r="BN43" i="14"/>
  <c r="CC43" i="14"/>
  <c r="CD43" i="14"/>
  <c r="CK43" i="14"/>
  <c r="CL43" i="14"/>
  <c r="R35" i="14"/>
  <c r="AP35" i="14"/>
  <c r="AX35" i="14"/>
  <c r="BF35" i="14"/>
  <c r="BV35" i="14"/>
  <c r="CD35" i="14"/>
  <c r="CL35" i="14"/>
  <c r="CO31" i="14"/>
  <c r="CP31" i="14"/>
  <c r="CW31" i="14"/>
  <c r="CX31" i="14"/>
  <c r="DA31" i="14"/>
  <c r="DB31" i="14"/>
  <c r="N23" i="14"/>
  <c r="N24" i="14" s="1"/>
  <c r="AC23" i="14"/>
  <c r="AD23" i="14"/>
  <c r="AL23" i="14"/>
  <c r="AS23" i="14"/>
  <c r="AT23" i="14"/>
  <c r="BA23" i="14"/>
  <c r="BB23" i="14"/>
  <c r="BJ23" i="14"/>
  <c r="BQ23" i="14"/>
  <c r="BY23" i="14"/>
  <c r="BZ23" i="14"/>
  <c r="CG23" i="14"/>
  <c r="CH23" i="14"/>
  <c r="CW23" i="14"/>
  <c r="CX23" i="14"/>
  <c r="DA23" i="14"/>
  <c r="DB23" i="14"/>
  <c r="BB51" i="14"/>
  <c r="BJ51" i="14"/>
  <c r="BR51" i="14"/>
  <c r="BZ51" i="14"/>
  <c r="CH51" i="14"/>
  <c r="CP51" i="14"/>
  <c r="CX51" i="14"/>
  <c r="DA51" i="14"/>
  <c r="DB51" i="14"/>
  <c r="N43" i="14"/>
  <c r="N44" i="14" s="1"/>
  <c r="U43" i="14"/>
  <c r="AC43" i="14"/>
  <c r="AK43" i="14"/>
  <c r="BA43" i="14"/>
  <c r="BI43" i="14"/>
  <c r="BQ43" i="14"/>
  <c r="BY43" i="14"/>
  <c r="CG43" i="14"/>
  <c r="CO43" i="14"/>
  <c r="CQ43" i="14" s="1"/>
  <c r="CW43" i="14"/>
  <c r="CX43" i="14"/>
  <c r="DA43" i="14"/>
  <c r="DB43" i="14"/>
  <c r="U35" i="14"/>
  <c r="V35" i="14"/>
  <c r="AD35" i="14"/>
  <c r="AK35" i="14"/>
  <c r="AT35" i="14"/>
  <c r="AU35" i="14" s="1"/>
  <c r="BA35" i="14"/>
  <c r="BB35" i="14"/>
  <c r="BC35" i="14" s="1"/>
  <c r="BI35" i="14"/>
  <c r="BJ35" i="14"/>
  <c r="BQ35" i="14"/>
  <c r="BR35" i="14"/>
  <c r="BY35" i="14"/>
  <c r="BZ35" i="14"/>
  <c r="CG35" i="14"/>
  <c r="CH35" i="14"/>
  <c r="CS31" i="14"/>
  <c r="Y23" i="14"/>
  <c r="AG23" i="14"/>
  <c r="AW23" i="14"/>
  <c r="BE23" i="14"/>
  <c r="BU23" i="14"/>
  <c r="CC23" i="14"/>
  <c r="CK23" i="14"/>
  <c r="CM23" i="14" s="1"/>
  <c r="CS23" i="14"/>
  <c r="N83" i="14"/>
  <c r="R83" i="14"/>
  <c r="V83" i="14"/>
  <c r="Z83" i="14"/>
  <c r="AD83" i="14"/>
  <c r="AH83" i="14"/>
  <c r="AP83" i="14"/>
  <c r="AT83" i="14"/>
  <c r="AU83" i="14" s="1"/>
  <c r="AX83" i="14"/>
  <c r="BB83" i="14"/>
  <c r="BF83" i="14"/>
  <c r="BJ83" i="14"/>
  <c r="BR83" i="14"/>
  <c r="BV83" i="14"/>
  <c r="CD83" i="14"/>
  <c r="CH83" i="14"/>
  <c r="CL83" i="14"/>
  <c r="DB83" i="14"/>
  <c r="CX79" i="14"/>
  <c r="V75" i="14"/>
  <c r="AD75" i="14"/>
  <c r="AL75" i="14"/>
  <c r="AT75" i="14"/>
  <c r="BB75" i="14"/>
  <c r="BJ75" i="14"/>
  <c r="BR75" i="14"/>
  <c r="BZ75" i="14"/>
  <c r="CH75" i="14"/>
  <c r="CP75" i="14"/>
  <c r="DB59" i="14"/>
  <c r="R27" i="14"/>
  <c r="V27" i="14"/>
  <c r="Z27" i="14"/>
  <c r="AD27" i="14"/>
  <c r="AL27" i="14"/>
  <c r="AP27" i="14"/>
  <c r="AX27" i="14"/>
  <c r="BB27" i="14"/>
  <c r="BF27" i="14"/>
  <c r="BJ27" i="14"/>
  <c r="BR27" i="14"/>
  <c r="BV27" i="14"/>
  <c r="BZ27" i="14"/>
  <c r="CD27" i="14"/>
  <c r="CH27" i="14"/>
  <c r="CL27" i="14"/>
  <c r="CP27" i="14"/>
  <c r="CX27" i="14"/>
  <c r="R19" i="14"/>
  <c r="S19" i="14" s="1"/>
  <c r="CX47" i="14"/>
  <c r="CX19" i="14"/>
  <c r="CY19" i="14" s="1"/>
  <c r="CX15" i="14"/>
  <c r="CX59" i="14"/>
  <c r="CX63" i="14"/>
  <c r="CX71" i="14"/>
  <c r="AY47" i="11"/>
  <c r="BO47" i="11"/>
  <c r="CE47" i="11"/>
  <c r="P90" i="14"/>
  <c r="T90" i="14" s="1"/>
  <c r="P94" i="14"/>
  <c r="T94" i="14" s="1"/>
  <c r="X94" i="14" s="1"/>
  <c r="AB94" i="14" s="1"/>
  <c r="AF94" i="14" s="1"/>
  <c r="AJ94" i="14" s="1"/>
  <c r="AN94" i="14" s="1"/>
  <c r="AR94" i="14" s="1"/>
  <c r="AV94" i="14" s="1"/>
  <c r="AZ94" i="14" s="1"/>
  <c r="BD94" i="14" s="1"/>
  <c r="BH94" i="14" s="1"/>
  <c r="BL94" i="14" s="1"/>
  <c r="BP94" i="14" s="1"/>
  <c r="BT94" i="14" s="1"/>
  <c r="BX94" i="14" s="1"/>
  <c r="CB94" i="14" s="1"/>
  <c r="CF94" i="14" s="1"/>
  <c r="CJ94" i="14" s="1"/>
  <c r="CN94" i="14" s="1"/>
  <c r="CR94" i="14" s="1"/>
  <c r="CV94" i="14" s="1"/>
  <c r="CZ94" i="14" s="1"/>
  <c r="X46" i="11"/>
  <c r="AN46" i="11"/>
  <c r="BD46" i="11"/>
  <c r="BT46" i="11"/>
  <c r="T14" i="11"/>
  <c r="CL71" i="14"/>
  <c r="BR71" i="14"/>
  <c r="BN71" i="14"/>
  <c r="BF71" i="14"/>
  <c r="BB71" i="14"/>
  <c r="AX71" i="14"/>
  <c r="AT71" i="14"/>
  <c r="AP71" i="14"/>
  <c r="Z71" i="14"/>
  <c r="R71" i="14"/>
  <c r="CT63" i="14"/>
  <c r="CP63" i="14"/>
  <c r="CL63" i="14"/>
  <c r="CH63" i="14"/>
  <c r="CD63" i="14"/>
  <c r="BR63" i="14"/>
  <c r="BN63" i="14"/>
  <c r="BJ63" i="14"/>
  <c r="BF63" i="14"/>
  <c r="BB63" i="14"/>
  <c r="AT63" i="14"/>
  <c r="AP63" i="14"/>
  <c r="AL63" i="14"/>
  <c r="AD63" i="14"/>
  <c r="V63" i="14"/>
  <c r="N63" i="14"/>
  <c r="N64" i="14" s="1"/>
  <c r="DB63" i="14"/>
  <c r="CH55" i="14"/>
  <c r="AP55" i="14"/>
  <c r="F16" i="14"/>
  <c r="N111" i="14"/>
  <c r="R111" i="14"/>
  <c r="S111" i="14" s="1"/>
  <c r="V111" i="14"/>
  <c r="W111" i="14" s="1"/>
  <c r="AL111" i="14"/>
  <c r="AP111" i="14"/>
  <c r="AQ111" i="14" s="1"/>
  <c r="AT111" i="14"/>
  <c r="AX111" i="14"/>
  <c r="BB111" i="14"/>
  <c r="BF111" i="14"/>
  <c r="BG111" i="14" s="1"/>
  <c r="BJ111" i="14"/>
  <c r="BN111" i="14"/>
  <c r="BO111" i="14" s="1"/>
  <c r="BR111" i="14"/>
  <c r="BS111" i="14" s="1"/>
  <c r="BV111" i="14"/>
  <c r="BZ111" i="14"/>
  <c r="CA111" i="14" s="1"/>
  <c r="CD111" i="14"/>
  <c r="CL111" i="14"/>
  <c r="CP111" i="14"/>
  <c r="DB111" i="14"/>
  <c r="DC111" i="14" s="1"/>
  <c r="R103" i="14"/>
  <c r="S103" i="14"/>
  <c r="V103" i="14"/>
  <c r="W103" i="14" s="1"/>
  <c r="Z103" i="14"/>
  <c r="AD103" i="14"/>
  <c r="AH103" i="14"/>
  <c r="AL103" i="14"/>
  <c r="AP103" i="14"/>
  <c r="AT103" i="14"/>
  <c r="AU103" i="14" s="1"/>
  <c r="AX103" i="14"/>
  <c r="BB103" i="14"/>
  <c r="BF103" i="14"/>
  <c r="BG103" i="14"/>
  <c r="BJ103" i="14"/>
  <c r="BK103" i="14" s="1"/>
  <c r="BR103" i="14"/>
  <c r="BZ103" i="14"/>
  <c r="CD103" i="14"/>
  <c r="CE103" i="14" s="1"/>
  <c r="CH103" i="14"/>
  <c r="CI103" i="14" s="1"/>
  <c r="CP103" i="14"/>
  <c r="CQ103" i="14" s="1"/>
  <c r="CT103" i="14"/>
  <c r="CU103" i="14" s="1"/>
  <c r="DB103" i="14"/>
  <c r="DC103" i="14" s="1"/>
  <c r="N95" i="14"/>
  <c r="N96" i="14" s="1"/>
  <c r="R96" i="14" s="1"/>
  <c r="R95" i="14"/>
  <c r="Z95" i="14"/>
  <c r="AA95" i="14" s="1"/>
  <c r="AD95" i="14"/>
  <c r="AE95" i="14" s="1"/>
  <c r="AH95" i="14"/>
  <c r="AI95" i="14"/>
  <c r="AL95" i="14"/>
  <c r="AP95" i="14"/>
  <c r="AT95" i="14"/>
  <c r="AU95" i="14" s="1"/>
  <c r="BB95" i="14"/>
  <c r="BJ95" i="14"/>
  <c r="BN95" i="14"/>
  <c r="BR95" i="14"/>
  <c r="BS95" i="14" s="1"/>
  <c r="BV95" i="14"/>
  <c r="BW95" i="14" s="1"/>
  <c r="BZ95" i="14"/>
  <c r="CH95" i="14"/>
  <c r="CI95" i="14" s="1"/>
  <c r="CL95" i="14"/>
  <c r="CP95" i="14"/>
  <c r="CQ95" i="14" s="1"/>
  <c r="Z87" i="14"/>
  <c r="AA87" i="14" s="1"/>
  <c r="AX87" i="14"/>
  <c r="AY87" i="14" s="1"/>
  <c r="CD87" i="14"/>
  <c r="CH87" i="14"/>
  <c r="N79" i="14"/>
  <c r="N80" i="14" s="1"/>
  <c r="R79" i="14"/>
  <c r="V79" i="14"/>
  <c r="Z79" i="14"/>
  <c r="AD79" i="14"/>
  <c r="AH79" i="14"/>
  <c r="AI79" i="14" s="1"/>
  <c r="AL79" i="14"/>
  <c r="AP79" i="14"/>
  <c r="AT79" i="14"/>
  <c r="AX79" i="14"/>
  <c r="AY79" i="14"/>
  <c r="BB79" i="14"/>
  <c r="BF79" i="14"/>
  <c r="BN79" i="14"/>
  <c r="BR79" i="14"/>
  <c r="BV79" i="14"/>
  <c r="BZ79" i="14"/>
  <c r="CD79" i="14"/>
  <c r="CP79" i="14"/>
  <c r="CT79" i="14"/>
  <c r="R67" i="14"/>
  <c r="Z67" i="14"/>
  <c r="AD67" i="14"/>
  <c r="AT67" i="14"/>
  <c r="AX67" i="14"/>
  <c r="BB67" i="14"/>
  <c r="BR67" i="14"/>
  <c r="BV67" i="14"/>
  <c r="CH67" i="14"/>
  <c r="CL67" i="14"/>
  <c r="CP67" i="14"/>
  <c r="CT67" i="14"/>
  <c r="N59" i="14"/>
  <c r="N60" i="14" s="1"/>
  <c r="R59" i="14"/>
  <c r="V59" i="14"/>
  <c r="Z59" i="14"/>
  <c r="AL59" i="14"/>
  <c r="AP59" i="14"/>
  <c r="AT59" i="14"/>
  <c r="AX59" i="14"/>
  <c r="BB59" i="14"/>
  <c r="BF59" i="14"/>
  <c r="BJ59" i="14"/>
  <c r="BN59" i="14"/>
  <c r="BR59" i="14"/>
  <c r="BV59" i="14"/>
  <c r="BZ59" i="14"/>
  <c r="CD59" i="14"/>
  <c r="CH59" i="14"/>
  <c r="CL59" i="14"/>
  <c r="CP59" i="14"/>
  <c r="N51" i="14"/>
  <c r="N52" i="14" s="1"/>
  <c r="R51" i="14"/>
  <c r="AD51" i="14"/>
  <c r="AH51" i="14"/>
  <c r="AL51" i="14"/>
  <c r="AP51" i="14"/>
  <c r="DA63" i="14"/>
  <c r="DA55" i="14"/>
  <c r="N47" i="14"/>
  <c r="R47" i="14"/>
  <c r="V47" i="14"/>
  <c r="Z47" i="14"/>
  <c r="AD47" i="14"/>
  <c r="AH47" i="14"/>
  <c r="AL47" i="14"/>
  <c r="AT47" i="14"/>
  <c r="AX47" i="14"/>
  <c r="BB47" i="14"/>
  <c r="BF47" i="14"/>
  <c r="BN47" i="14"/>
  <c r="BR47" i="14"/>
  <c r="BV47" i="14"/>
  <c r="BZ47" i="14"/>
  <c r="CD47" i="14"/>
  <c r="CH47" i="14"/>
  <c r="CL47" i="14"/>
  <c r="CP47" i="14"/>
  <c r="CT47" i="14"/>
  <c r="DB47" i="14"/>
  <c r="BV39" i="14"/>
  <c r="CD19" i="14"/>
  <c r="CD31" i="14"/>
  <c r="N31" i="14"/>
  <c r="N32" i="14" s="1"/>
  <c r="R31" i="14"/>
  <c r="Z31" i="14"/>
  <c r="AD31" i="14"/>
  <c r="AH31" i="14"/>
  <c r="AL31" i="14"/>
  <c r="AT31" i="14"/>
  <c r="AX31" i="14"/>
  <c r="AY31" i="14" s="1"/>
  <c r="BB31" i="14"/>
  <c r="BF31" i="14"/>
  <c r="BJ31" i="14"/>
  <c r="BR31" i="14"/>
  <c r="BV31" i="14"/>
  <c r="BZ31" i="14"/>
  <c r="CL31" i="14"/>
  <c r="DA35" i="14"/>
  <c r="DB35" i="14"/>
  <c r="AI125" i="14"/>
  <c r="CH19" i="14"/>
  <c r="CP19" i="14"/>
  <c r="CT19" i="14"/>
  <c r="CU19" i="14" s="1"/>
  <c r="DB19" i="14"/>
  <c r="M92" i="14"/>
  <c r="BW99" i="14"/>
  <c r="BG99" i="14"/>
  <c r="AQ99" i="14"/>
  <c r="CA99" i="14"/>
  <c r="BK99" i="14"/>
  <c r="G117" i="14"/>
  <c r="G109" i="14"/>
  <c r="G101" i="14"/>
  <c r="G93" i="14"/>
  <c r="G85" i="14"/>
  <c r="G77" i="14"/>
  <c r="G69" i="14"/>
  <c r="G61" i="14"/>
  <c r="G53" i="14"/>
  <c r="G45" i="14"/>
  <c r="G37" i="14"/>
  <c r="G29" i="14"/>
  <c r="G21" i="14"/>
  <c r="G113" i="14"/>
  <c r="G105" i="14"/>
  <c r="G97" i="14"/>
  <c r="G89" i="14"/>
  <c r="G81" i="14"/>
  <c r="G73" i="14"/>
  <c r="G65" i="14"/>
  <c r="G57" i="14"/>
  <c r="G49" i="14"/>
  <c r="G41" i="14"/>
  <c r="G33" i="14"/>
  <c r="G25" i="14"/>
  <c r="G17" i="14"/>
  <c r="BK95" i="14"/>
  <c r="AI103" i="14"/>
  <c r="AM125" i="14"/>
  <c r="AQ125" i="14" s="1"/>
  <c r="CM95" i="14"/>
  <c r="BS103" i="14"/>
  <c r="AM103" i="14"/>
  <c r="AE103" i="14"/>
  <c r="DA67" i="14"/>
  <c r="DB67" i="14"/>
  <c r="AH19" i="14"/>
  <c r="AI19" i="14" s="1"/>
  <c r="BN19" i="14"/>
  <c r="AD19" i="14"/>
  <c r="AL19" i="14"/>
  <c r="AM19" i="14" s="1"/>
  <c r="AP19" i="14"/>
  <c r="AT19" i="14"/>
  <c r="BB19" i="14"/>
  <c r="BF19" i="14"/>
  <c r="BJ19" i="14"/>
  <c r="BR19" i="14"/>
  <c r="BV19" i="14"/>
  <c r="BW19" i="14" s="1"/>
  <c r="BZ19" i="14"/>
  <c r="N97" i="14"/>
  <c r="N98" i="14" s="1"/>
  <c r="BS99" i="14"/>
  <c r="AI48" i="11"/>
  <c r="Q112" i="14"/>
  <c r="U112" i="14"/>
  <c r="CQ111" i="14"/>
  <c r="BC95" i="14"/>
  <c r="S95" i="14"/>
  <c r="AU111" i="14"/>
  <c r="T18" i="14"/>
  <c r="X18" i="14" s="1"/>
  <c r="AB18" i="14" s="1"/>
  <c r="AF18" i="14" s="1"/>
  <c r="AJ18" i="14" s="1"/>
  <c r="AN18" i="14" s="1"/>
  <c r="AR18" i="14" s="1"/>
  <c r="AV18" i="14" s="1"/>
  <c r="AZ18" i="14" s="1"/>
  <c r="BD18" i="14"/>
  <c r="BH18" i="14" s="1"/>
  <c r="BL18" i="14" s="1"/>
  <c r="BP18" i="14" s="1"/>
  <c r="BT18" i="14" s="1"/>
  <c r="BX18" i="14" s="1"/>
  <c r="CB18" i="14" s="1"/>
  <c r="CF18" i="14" s="1"/>
  <c r="CJ18" i="14" s="1"/>
  <c r="CN18" i="14" s="1"/>
  <c r="CR18" i="14" s="1"/>
  <c r="CV18" i="14" s="1"/>
  <c r="CZ18" i="14" s="1"/>
  <c r="T117" i="14"/>
  <c r="AB117" i="14"/>
  <c r="AF117" i="14"/>
  <c r="M100" i="14"/>
  <c r="AI47" i="11"/>
  <c r="CU47" i="11"/>
  <c r="CE48" i="11"/>
  <c r="CV117" i="14"/>
  <c r="S106" i="14"/>
  <c r="AB15" i="11"/>
  <c r="BB15" i="14"/>
  <c r="W22" i="14"/>
  <c r="AA22" i="14"/>
  <c r="AE22" i="14" s="1"/>
  <c r="AI22" i="14" s="1"/>
  <c r="AM22" i="14" s="1"/>
  <c r="AQ22" i="14" s="1"/>
  <c r="AU22" i="14" s="1"/>
  <c r="AY22" i="14" s="1"/>
  <c r="BC22" i="14" s="1"/>
  <c r="BG22" i="14"/>
  <c r="BK22" i="14" s="1"/>
  <c r="BO22" i="14" s="1"/>
  <c r="BS22" i="14" s="1"/>
  <c r="BW22" i="14" s="1"/>
  <c r="CA22" i="14" s="1"/>
  <c r="CE22" i="14" s="1"/>
  <c r="CI22" i="14" s="1"/>
  <c r="CM22" i="14" s="1"/>
  <c r="CQ22" i="14" s="1"/>
  <c r="CU22" i="14" s="1"/>
  <c r="CY22" i="14" s="1"/>
  <c r="DC22" i="14" s="1"/>
  <c r="AY48" i="11"/>
  <c r="M87" i="14"/>
  <c r="M88" i="14"/>
  <c r="Q88" i="14"/>
  <c r="U88" i="14"/>
  <c r="Y88" i="14" s="1"/>
  <c r="AC88" i="14" s="1"/>
  <c r="L88" i="14"/>
  <c r="CW67" i="14"/>
  <c r="CX67" i="14"/>
  <c r="L44" i="14"/>
  <c r="P44" i="14" s="1"/>
  <c r="T44" i="14" s="1"/>
  <c r="M43" i="14"/>
  <c r="Q39" i="14"/>
  <c r="CW35" i="14"/>
  <c r="CX35" i="14"/>
  <c r="M107" i="14"/>
  <c r="M108" i="14" s="1"/>
  <c r="Q108" i="14" s="1"/>
  <c r="L108" i="14"/>
  <c r="P108" i="14" s="1"/>
  <c r="N107" i="14"/>
  <c r="N108" i="14" s="1"/>
  <c r="BA107" i="14"/>
  <c r="BB107" i="14"/>
  <c r="BI107" i="14"/>
  <c r="BJ107" i="14"/>
  <c r="BQ107" i="14"/>
  <c r="BR107" i="14"/>
  <c r="M95" i="14"/>
  <c r="O95" i="14" s="1"/>
  <c r="O96" i="14" s="1"/>
  <c r="L96" i="14"/>
  <c r="P96" i="14"/>
  <c r="Q75" i="14"/>
  <c r="R75" i="14"/>
  <c r="Y75" i="14"/>
  <c r="Z75" i="14"/>
  <c r="AG75" i="14"/>
  <c r="AH75" i="14"/>
  <c r="AW75" i="14"/>
  <c r="AX75" i="14"/>
  <c r="BE75" i="14"/>
  <c r="BF75" i="14"/>
  <c r="BU75" i="14"/>
  <c r="BV75" i="14"/>
  <c r="CC75" i="14"/>
  <c r="CD75" i="14"/>
  <c r="CK75" i="14"/>
  <c r="CL75" i="14"/>
  <c r="CS75" i="14"/>
  <c r="CT75" i="14"/>
  <c r="M71" i="14"/>
  <c r="L72" i="14"/>
  <c r="P72" i="14" s="1"/>
  <c r="T72" i="14" s="1"/>
  <c r="X72" i="14" s="1"/>
  <c r="N71" i="14"/>
  <c r="N72" i="14" s="1"/>
  <c r="U71" i="14"/>
  <c r="V71" i="14"/>
  <c r="AK71" i="14"/>
  <c r="AL71" i="14"/>
  <c r="BY71" i="14"/>
  <c r="BZ71" i="14"/>
  <c r="CG71" i="14"/>
  <c r="CH71" i="14"/>
  <c r="CO71" i="14"/>
  <c r="CP71" i="14"/>
  <c r="M31" i="14"/>
  <c r="L32" i="14"/>
  <c r="P32" i="14"/>
  <c r="BK83" i="14"/>
  <c r="N104" i="14"/>
  <c r="AN47" i="11"/>
  <c r="M96" i="14"/>
  <c r="Q96" i="14" s="1"/>
  <c r="AB72" i="14" l="1"/>
  <c r="AF72" i="14" s="1"/>
  <c r="AJ72" i="14" s="1"/>
  <c r="AN72" i="14" s="1"/>
  <c r="AR72" i="14" s="1"/>
  <c r="AV72" i="14" s="1"/>
  <c r="AZ72" i="14" s="1"/>
  <c r="BD72" i="14" s="1"/>
  <c r="BH72" i="14" s="1"/>
  <c r="BL72" i="14" s="1"/>
  <c r="BP72" i="14" s="1"/>
  <c r="BT72" i="14" s="1"/>
  <c r="BX72" i="14" s="1"/>
  <c r="CB72" i="14" s="1"/>
  <c r="CF72" i="14" s="1"/>
  <c r="CJ72" i="14" s="1"/>
  <c r="CN72" i="14" s="1"/>
  <c r="CR72" i="14" s="1"/>
  <c r="CV72" i="14" s="1"/>
  <c r="CZ72" i="14" s="1"/>
  <c r="X64" i="14"/>
  <c r="AB64" i="14" s="1"/>
  <c r="Z51" i="14"/>
  <c r="V51" i="14"/>
  <c r="X44" i="14"/>
  <c r="AB44" i="14" s="1"/>
  <c r="AF44" i="14" s="1"/>
  <c r="AJ44" i="14" s="1"/>
  <c r="AN44" i="14" s="1"/>
  <c r="AR44" i="14" s="1"/>
  <c r="AV44" i="14" s="1"/>
  <c r="AZ44" i="14" s="1"/>
  <c r="BD44" i="14" s="1"/>
  <c r="BH44" i="14" s="1"/>
  <c r="BL44" i="14" s="1"/>
  <c r="BP44" i="14" s="1"/>
  <c r="BT44" i="14" s="1"/>
  <c r="BX44" i="14" s="1"/>
  <c r="CB44" i="14" s="1"/>
  <c r="CF44" i="14" s="1"/>
  <c r="CJ44" i="14" s="1"/>
  <c r="CN44" i="14" s="1"/>
  <c r="CR44" i="14" s="1"/>
  <c r="CV44" i="14" s="1"/>
  <c r="CZ44" i="14" s="1"/>
  <c r="X40" i="14"/>
  <c r="AB40" i="14" s="1"/>
  <c r="AF40" i="14" s="1"/>
  <c r="AJ40" i="14" s="1"/>
  <c r="AN40" i="14" s="1"/>
  <c r="AR40" i="14" s="1"/>
  <c r="AV40" i="14" s="1"/>
  <c r="AZ40" i="14" s="1"/>
  <c r="BD40" i="14" s="1"/>
  <c r="BH40" i="14" s="1"/>
  <c r="BL40" i="14" s="1"/>
  <c r="BP40" i="14" s="1"/>
  <c r="BT40" i="14" s="1"/>
  <c r="BX40" i="14" s="1"/>
  <c r="CB40" i="14" s="1"/>
  <c r="CF40" i="14" s="1"/>
  <c r="CJ40" i="14" s="1"/>
  <c r="CN40" i="14" s="1"/>
  <c r="CR40" i="14" s="1"/>
  <c r="CV40" i="14" s="1"/>
  <c r="CZ40" i="14" s="1"/>
  <c r="P36" i="14"/>
  <c r="T36" i="14" s="1"/>
  <c r="X36" i="14" s="1"/>
  <c r="AB36" i="14" s="1"/>
  <c r="AF36" i="14" s="1"/>
  <c r="AJ36" i="14" s="1"/>
  <c r="AN36" i="14" s="1"/>
  <c r="AR36" i="14" s="1"/>
  <c r="AV36" i="14" s="1"/>
  <c r="M35" i="14"/>
  <c r="M36" i="14" s="1"/>
  <c r="AM59" i="14"/>
  <c r="S35" i="14"/>
  <c r="BK43" i="14"/>
  <c r="AA79" i="14"/>
  <c r="AY83" i="14"/>
  <c r="CI47" i="14"/>
  <c r="CI59" i="14"/>
  <c r="AA31" i="14"/>
  <c r="AE31" i="14"/>
  <c r="BS67" i="14"/>
  <c r="AY47" i="14"/>
  <c r="DC63" i="14"/>
  <c r="BK51" i="14"/>
  <c r="AA59" i="14"/>
  <c r="CM51" i="14"/>
  <c r="CA35" i="14"/>
  <c r="CY43" i="14"/>
  <c r="BW51" i="14"/>
  <c r="BS31" i="14"/>
  <c r="BO79" i="14"/>
  <c r="AA71" i="14"/>
  <c r="BW27" i="14"/>
  <c r="CE35" i="14"/>
  <c r="S67" i="14"/>
  <c r="CA43" i="14"/>
  <c r="DC51" i="14"/>
  <c r="AQ31" i="14"/>
  <c r="CU27" i="14"/>
  <c r="CQ75" i="14"/>
  <c r="CI51" i="14"/>
  <c r="AI43" i="14"/>
  <c r="BW35" i="14"/>
  <c r="O47" i="14"/>
  <c r="O48" i="14" s="1"/>
  <c r="AM79" i="14"/>
  <c r="BK63" i="14"/>
  <c r="CY79" i="14"/>
  <c r="AA51" i="14"/>
  <c r="AY63" i="14"/>
  <c r="CE75" i="14"/>
  <c r="BC79" i="14"/>
  <c r="CE79" i="14"/>
  <c r="BS71" i="14"/>
  <c r="CI67" i="14"/>
  <c r="CU59" i="14"/>
  <c r="AI31" i="14"/>
  <c r="BG31" i="14"/>
  <c r="Q36" i="14"/>
  <c r="U36" i="14" s="1"/>
  <c r="Y36" i="14" s="1"/>
  <c r="AC36" i="14" s="1"/>
  <c r="AG36" i="14" s="1"/>
  <c r="AK36" i="14" s="1"/>
  <c r="AO36" i="14" s="1"/>
  <c r="AS36" i="14" s="1"/>
  <c r="AW36" i="14" s="1"/>
  <c r="BA36" i="14" s="1"/>
  <c r="BE36" i="14" s="1"/>
  <c r="BI36" i="14" s="1"/>
  <c r="AU47" i="14"/>
  <c r="CA79" i="14"/>
  <c r="BS79" i="14"/>
  <c r="BO71" i="14"/>
  <c r="CI75" i="14"/>
  <c r="CY31" i="14"/>
  <c r="BW31" i="14"/>
  <c r="AM47" i="14"/>
  <c r="CI83" i="14"/>
  <c r="BW39" i="14"/>
  <c r="AU79" i="14"/>
  <c r="CM63" i="14"/>
  <c r="CM27" i="14"/>
  <c r="O40" i="1"/>
  <c r="DC47" i="14"/>
  <c r="CQ63" i="14"/>
  <c r="BG71" i="14"/>
  <c r="CY59" i="14"/>
  <c r="CQ51" i="14"/>
  <c r="DC31" i="14"/>
  <c r="CE31" i="14"/>
  <c r="BO47" i="14"/>
  <c r="BW67" i="14"/>
  <c r="AY35" i="14"/>
  <c r="CM47" i="14"/>
  <c r="CM71" i="14"/>
  <c r="CY47" i="14"/>
  <c r="CI31" i="14"/>
  <c r="CY51" i="14"/>
  <c r="BC75" i="14"/>
  <c r="AU59" i="14"/>
  <c r="AE43" i="14"/>
  <c r="R60" i="14"/>
  <c r="V60" i="14" s="1"/>
  <c r="Z60" i="14" s="1"/>
  <c r="AD60" i="14" s="1"/>
  <c r="AI83" i="14"/>
  <c r="S83" i="14"/>
  <c r="W83" i="14"/>
  <c r="AE83" i="14"/>
  <c r="BO83" i="14"/>
  <c r="Q68" i="14"/>
  <c r="BS51" i="14"/>
  <c r="BS47" i="14"/>
  <c r="BS59" i="14"/>
  <c r="S79" i="14"/>
  <c r="CE63" i="14"/>
  <c r="CM55" i="14"/>
  <c r="S43" i="14"/>
  <c r="BW47" i="14"/>
  <c r="S51" i="14"/>
  <c r="AQ71" i="14"/>
  <c r="AM51" i="14"/>
  <c r="CI55" i="14"/>
  <c r="AU63" i="14"/>
  <c r="AY71" i="14"/>
  <c r="BK35" i="14"/>
  <c r="S71" i="14"/>
  <c r="CQ79" i="14"/>
  <c r="AM63" i="14"/>
  <c r="AE35" i="14"/>
  <c r="BW75" i="14"/>
  <c r="CQ47" i="14"/>
  <c r="BK59" i="14"/>
  <c r="BC71" i="14"/>
  <c r="DC59" i="14"/>
  <c r="Q52" i="14"/>
  <c r="U52" i="14" s="1"/>
  <c r="Y52" i="14" s="1"/>
  <c r="AC52" i="14" s="1"/>
  <c r="AG52" i="14" s="1"/>
  <c r="AK52" i="14" s="1"/>
  <c r="AO52" i="14" s="1"/>
  <c r="R102" i="14"/>
  <c r="Q26" i="14"/>
  <c r="U26" i="14"/>
  <c r="Y26" i="14" s="1"/>
  <c r="BC107" i="14"/>
  <c r="W99" i="14"/>
  <c r="S96" i="14"/>
  <c r="AM99" i="14"/>
  <c r="BG43" i="14"/>
  <c r="AU71" i="14"/>
  <c r="AQ63" i="14"/>
  <c r="CQ31" i="14"/>
  <c r="BG51" i="14"/>
  <c r="AU43" i="14"/>
  <c r="W71" i="14"/>
  <c r="BS43" i="14"/>
  <c r="AE59" i="14"/>
  <c r="AY59" i="14"/>
  <c r="W51" i="14"/>
  <c r="BG47" i="14"/>
  <c r="CU75" i="14"/>
  <c r="BO63" i="14"/>
  <c r="BC43" i="14"/>
  <c r="CE43" i="14"/>
  <c r="CE51" i="14"/>
  <c r="BC59" i="14"/>
  <c r="CQ59" i="14"/>
  <c r="CE47" i="14"/>
  <c r="AQ35" i="14"/>
  <c r="CI63" i="14"/>
  <c r="O71" i="14"/>
  <c r="O72" i="14" s="1"/>
  <c r="CY35" i="14"/>
  <c r="CA59" i="14"/>
  <c r="U84" i="14"/>
  <c r="Y84" i="14" s="1"/>
  <c r="AC84" i="14" s="1"/>
  <c r="AG84" i="14" s="1"/>
  <c r="DC83" i="14"/>
  <c r="BG83" i="14"/>
  <c r="BC83" i="14"/>
  <c r="CU79" i="14"/>
  <c r="BG79" i="14"/>
  <c r="BW79" i="14"/>
  <c r="AQ79" i="14"/>
  <c r="CA75" i="14"/>
  <c r="W75" i="14"/>
  <c r="BS75" i="14"/>
  <c r="R72" i="14"/>
  <c r="V72" i="14" s="1"/>
  <c r="Z72" i="14" s="1"/>
  <c r="CA71" i="14"/>
  <c r="M72" i="14"/>
  <c r="Q72" i="14" s="1"/>
  <c r="U72" i="14" s="1"/>
  <c r="Y72" i="14" s="1"/>
  <c r="CM67" i="14"/>
  <c r="AE67" i="14"/>
  <c r="AA67" i="14"/>
  <c r="O63" i="14"/>
  <c r="O64" i="14" s="1"/>
  <c r="W63" i="14"/>
  <c r="CY63" i="14"/>
  <c r="Q60" i="14"/>
  <c r="U60" i="14" s="1"/>
  <c r="Y60" i="14" s="1"/>
  <c r="AC60" i="14" s="1"/>
  <c r="AG60" i="14" s="1"/>
  <c r="AK60" i="14" s="1"/>
  <c r="AO60" i="14" s="1"/>
  <c r="AS60" i="14" s="1"/>
  <c r="AW60" i="14" s="1"/>
  <c r="BA60" i="14" s="1"/>
  <c r="BE60" i="14" s="1"/>
  <c r="BI60" i="14" s="1"/>
  <c r="BM60" i="14" s="1"/>
  <c r="BQ60" i="14" s="1"/>
  <c r="BU60" i="14" s="1"/>
  <c r="BY60" i="14" s="1"/>
  <c r="CC60" i="14" s="1"/>
  <c r="CG60" i="14" s="1"/>
  <c r="CK60" i="14" s="1"/>
  <c r="CO60" i="14" s="1"/>
  <c r="CS60" i="14" s="1"/>
  <c r="CW60" i="14" s="1"/>
  <c r="DA60" i="14" s="1"/>
  <c r="O59" i="14"/>
  <c r="O60" i="14" s="1"/>
  <c r="W59" i="14"/>
  <c r="BG59" i="14"/>
  <c r="CM59" i="14"/>
  <c r="BW59" i="14"/>
  <c r="O51" i="14"/>
  <c r="O52" i="14" s="1"/>
  <c r="AQ51" i="14"/>
  <c r="AY51" i="14"/>
  <c r="AE51" i="14"/>
  <c r="CA51" i="14"/>
  <c r="AI47" i="14"/>
  <c r="BC47" i="14"/>
  <c r="CU47" i="14"/>
  <c r="CA47" i="14"/>
  <c r="DC43" i="14"/>
  <c r="BO43" i="14"/>
  <c r="R44" i="14"/>
  <c r="V44" i="14" s="1"/>
  <c r="W43" i="14"/>
  <c r="AZ42" i="11"/>
  <c r="DC35" i="14"/>
  <c r="BG35" i="14"/>
  <c r="CA31" i="14"/>
  <c r="BK31" i="14"/>
  <c r="S31" i="14"/>
  <c r="CA27" i="14"/>
  <c r="BS27" i="14"/>
  <c r="AA27" i="14"/>
  <c r="BG23" i="14"/>
  <c r="BW23" i="14"/>
  <c r="AE27" i="14"/>
  <c r="AM27" i="14"/>
  <c r="BK19" i="14"/>
  <c r="CE19" i="14"/>
  <c r="BK27" i="14"/>
  <c r="CA19" i="14"/>
  <c r="AE19" i="14"/>
  <c r="CQ27" i="14"/>
  <c r="CI27" i="14"/>
  <c r="CU23" i="14"/>
  <c r="CO99" i="14"/>
  <c r="CP99" i="14"/>
  <c r="AG91" i="14"/>
  <c r="AI91" i="14" s="1"/>
  <c r="AF92" i="14"/>
  <c r="AJ92" i="14" s="1"/>
  <c r="AN92" i="14" s="1"/>
  <c r="AR92" i="14" s="1"/>
  <c r="AV92" i="14" s="1"/>
  <c r="AZ92" i="14" s="1"/>
  <c r="BD92" i="14" s="1"/>
  <c r="BH92" i="14" s="1"/>
  <c r="BL92" i="14" s="1"/>
  <c r="BP92" i="14" s="1"/>
  <c r="BT92" i="14" s="1"/>
  <c r="BX92" i="14" s="1"/>
  <c r="CB92" i="14" s="1"/>
  <c r="CF92" i="14" s="1"/>
  <c r="CJ92" i="14" s="1"/>
  <c r="CN92" i="14" s="1"/>
  <c r="CR92" i="14" s="1"/>
  <c r="CV92" i="14" s="1"/>
  <c r="CZ92" i="14" s="1"/>
  <c r="AH91" i="14"/>
  <c r="S21" i="1"/>
  <c r="BJ39" i="14"/>
  <c r="BK39" i="14" s="1"/>
  <c r="V39" i="14"/>
  <c r="BZ39" i="14"/>
  <c r="CA39" i="14" s="1"/>
  <c r="BF39" i="14"/>
  <c r="BG39" i="14" s="1"/>
  <c r="Z39" i="14"/>
  <c r="AA39" i="14" s="1"/>
  <c r="AX39" i="14"/>
  <c r="AY39" i="14" s="1"/>
  <c r="CD39" i="14"/>
  <c r="CE39" i="14" s="1"/>
  <c r="AH39" i="14"/>
  <c r="AI39" i="14" s="1"/>
  <c r="AL39" i="14"/>
  <c r="AM39" i="14" s="1"/>
  <c r="CP39" i="14"/>
  <c r="CQ39" i="14" s="1"/>
  <c r="AD39" i="14"/>
  <c r="AE39" i="14" s="1"/>
  <c r="BB39" i="14"/>
  <c r="BC39" i="14" s="1"/>
  <c r="CL39" i="14"/>
  <c r="CM39" i="14" s="1"/>
  <c r="BN39" i="14"/>
  <c r="BO39" i="14" s="1"/>
  <c r="BM31" i="14"/>
  <c r="BN31" i="14"/>
  <c r="CX95" i="14"/>
  <c r="AP39" i="14"/>
  <c r="AQ39" i="14" s="1"/>
  <c r="AG111" i="14"/>
  <c r="AH111" i="14"/>
  <c r="AG63" i="14"/>
  <c r="AH63" i="14"/>
  <c r="M55" i="14"/>
  <c r="N55" i="14"/>
  <c r="N56" i="14" s="1"/>
  <c r="L56" i="14"/>
  <c r="P56" i="14" s="1"/>
  <c r="T56" i="14" s="1"/>
  <c r="BU55" i="14"/>
  <c r="BV55" i="14"/>
  <c r="AP75" i="14"/>
  <c r="AQ75" i="14" s="1"/>
  <c r="R39" i="14"/>
  <c r="S39" i="14" s="1"/>
  <c r="M106" i="14"/>
  <c r="Q106" i="14" s="1"/>
  <c r="U106" i="14" s="1"/>
  <c r="Y106" i="14" s="1"/>
  <c r="AC106" i="14" s="1"/>
  <c r="AG106" i="14" s="1"/>
  <c r="AK106" i="14" s="1"/>
  <c r="AO106" i="14" s="1"/>
  <c r="AS106" i="14" s="1"/>
  <c r="AW106" i="14" s="1"/>
  <c r="BA106" i="14" s="1"/>
  <c r="BE106" i="14" s="1"/>
  <c r="BI106" i="14" s="1"/>
  <c r="BM106" i="14" s="1"/>
  <c r="BQ106" i="14" s="1"/>
  <c r="BU106" i="14" s="1"/>
  <c r="BY106" i="14" s="1"/>
  <c r="CC106" i="14" s="1"/>
  <c r="CG106" i="14" s="1"/>
  <c r="CK106" i="14" s="1"/>
  <c r="CO106" i="14" s="1"/>
  <c r="CS106" i="14" s="1"/>
  <c r="CW106" i="14" s="1"/>
  <c r="DA106" i="14" s="1"/>
  <c r="N105" i="14"/>
  <c r="N106" i="14" s="1"/>
  <c r="DB71" i="14"/>
  <c r="DA71" i="14"/>
  <c r="BM67" i="14"/>
  <c r="BN67" i="14"/>
  <c r="T32" i="14"/>
  <c r="X32" i="14" s="1"/>
  <c r="AB32" i="14" s="1"/>
  <c r="AF32" i="14" s="1"/>
  <c r="AJ32" i="14" s="1"/>
  <c r="N109" i="14"/>
  <c r="N110" i="14" s="1"/>
  <c r="R110" i="14" s="1"/>
  <c r="V110" i="14" s="1"/>
  <c r="Z110" i="14" s="1"/>
  <c r="AD110" i="14" s="1"/>
  <c r="AH110" i="14" s="1"/>
  <c r="AL110" i="14" s="1"/>
  <c r="AP110" i="14" s="1"/>
  <c r="AT110" i="14" s="1"/>
  <c r="AX110" i="14" s="1"/>
  <c r="BB110" i="14" s="1"/>
  <c r="BF110" i="14" s="1"/>
  <c r="BJ110" i="14" s="1"/>
  <c r="BN110" i="14" s="1"/>
  <c r="BR110" i="14" s="1"/>
  <c r="BV110" i="14" s="1"/>
  <c r="BZ110" i="14" s="1"/>
  <c r="M110" i="14"/>
  <c r="AC111" i="14"/>
  <c r="AD111" i="14"/>
  <c r="BM99" i="14"/>
  <c r="BN99" i="14"/>
  <c r="U95" i="14"/>
  <c r="V95" i="14"/>
  <c r="AW95" i="14"/>
  <c r="AX95" i="14"/>
  <c r="W27" i="14"/>
  <c r="S18" i="14"/>
  <c r="W18" i="14" s="1"/>
  <c r="AA18" i="14" s="1"/>
  <c r="AE18" i="14" s="1"/>
  <c r="O118" i="14"/>
  <c r="L118" i="14" s="1"/>
  <c r="O128" i="14" s="1"/>
  <c r="O130" i="14" s="1"/>
  <c r="AV15" i="11"/>
  <c r="AZ15" i="11"/>
  <c r="BD15" i="11" s="1"/>
  <c r="BH15" i="11" s="1"/>
  <c r="BL15" i="11" s="1"/>
  <c r="S25" i="1"/>
  <c r="CT55" i="14"/>
  <c r="CU55" i="14" s="1"/>
  <c r="BR55" i="14"/>
  <c r="BS55" i="14" s="1"/>
  <c r="AL55" i="14"/>
  <c r="CD55" i="14"/>
  <c r="CE55" i="14" s="1"/>
  <c r="AX55" i="14"/>
  <c r="AY55" i="14" s="1"/>
  <c r="AH55" i="14"/>
  <c r="AI55" i="14" s="1"/>
  <c r="V55" i="14"/>
  <c r="W55" i="14" s="1"/>
  <c r="BF55" i="14"/>
  <c r="AD55" i="14"/>
  <c r="AE55" i="14" s="1"/>
  <c r="CP55" i="14"/>
  <c r="CQ55" i="14" s="1"/>
  <c r="R55" i="14"/>
  <c r="BN55" i="14"/>
  <c r="BO55" i="14" s="1"/>
  <c r="Z55" i="14"/>
  <c r="BJ55" i="14"/>
  <c r="BK55" i="14" s="1"/>
  <c r="AO47" i="14"/>
  <c r="AP47" i="14"/>
  <c r="AU27" i="14"/>
  <c r="AM95" i="14"/>
  <c r="AA47" i="14"/>
  <c r="DB39" i="14"/>
  <c r="DC39" i="14" s="1"/>
  <c r="N39" i="14"/>
  <c r="AH59" i="14"/>
  <c r="BB87" i="14"/>
  <c r="BC87" i="14" s="1"/>
  <c r="BS35" i="14"/>
  <c r="CC71" i="14"/>
  <c r="CD71" i="14"/>
  <c r="CU63" i="14"/>
  <c r="S75" i="14"/>
  <c r="X50" i="14"/>
  <c r="AB50" i="14" s="1"/>
  <c r="AF50" i="14" s="1"/>
  <c r="AJ50" i="14" s="1"/>
  <c r="AN50" i="14" s="1"/>
  <c r="AR50" i="14" s="1"/>
  <c r="AV50" i="14" s="1"/>
  <c r="AZ50" i="14" s="1"/>
  <c r="BD50" i="14" s="1"/>
  <c r="BH50" i="14" s="1"/>
  <c r="BL50" i="14" s="1"/>
  <c r="BP50" i="14" s="1"/>
  <c r="BT50" i="14" s="1"/>
  <c r="BX50" i="14" s="1"/>
  <c r="CB50" i="14" s="1"/>
  <c r="CF50" i="14" s="1"/>
  <c r="CJ50" i="14" s="1"/>
  <c r="CN50" i="14" s="1"/>
  <c r="CR50" i="14" s="1"/>
  <c r="CV50" i="14" s="1"/>
  <c r="CZ50" i="14" s="1"/>
  <c r="BN75" i="14"/>
  <c r="BM75" i="14"/>
  <c r="S33" i="1"/>
  <c r="V87" i="14"/>
  <c r="W87" i="14" s="1"/>
  <c r="AT87" i="14"/>
  <c r="AU87" i="14" s="1"/>
  <c r="CT87" i="14"/>
  <c r="CU87" i="14" s="1"/>
  <c r="AD87" i="14"/>
  <c r="BN87" i="14"/>
  <c r="BO87" i="14" s="1"/>
  <c r="BZ87" i="14"/>
  <c r="CA87" i="14" s="1"/>
  <c r="BR87" i="14"/>
  <c r="BS87" i="14" s="1"/>
  <c r="AP87" i="14"/>
  <c r="AQ87" i="14" s="1"/>
  <c r="AL87" i="14"/>
  <c r="AM87" i="14" s="1"/>
  <c r="BV87" i="14"/>
  <c r="BW87" i="14" s="1"/>
  <c r="DB87" i="14"/>
  <c r="DC87" i="14" s="1"/>
  <c r="CO83" i="14"/>
  <c r="CP83" i="14"/>
  <c r="DA79" i="14"/>
  <c r="DB79" i="14"/>
  <c r="AC71" i="14"/>
  <c r="AD71" i="14"/>
  <c r="DA27" i="14"/>
  <c r="DB27" i="14"/>
  <c r="CO23" i="14"/>
  <c r="CP23" i="14"/>
  <c r="R104" i="14"/>
  <c r="V104" i="14" s="1"/>
  <c r="Z104" i="14" s="1"/>
  <c r="AD104" i="14" s="1"/>
  <c r="AH104" i="14" s="1"/>
  <c r="AL104" i="14" s="1"/>
  <c r="AP104" i="14" s="1"/>
  <c r="AT104" i="14" s="1"/>
  <c r="AX104" i="14" s="1"/>
  <c r="BB104" i="14" s="1"/>
  <c r="BF104" i="14" s="1"/>
  <c r="BJ104" i="14" s="1"/>
  <c r="BR39" i="14"/>
  <c r="BS39" i="14" s="1"/>
  <c r="DB55" i="14"/>
  <c r="DC55" i="14" s="1"/>
  <c r="R87" i="14"/>
  <c r="S87" i="14" s="1"/>
  <c r="AT55" i="14"/>
  <c r="AU55" i="14" s="1"/>
  <c r="BJ71" i="14"/>
  <c r="BK71" i="14" s="1"/>
  <c r="N100" i="14"/>
  <c r="O99" i="14"/>
  <c r="O100" i="14" s="1"/>
  <c r="AK107" i="14"/>
  <c r="AL107" i="14"/>
  <c r="BU103" i="14"/>
  <c r="BV103" i="14"/>
  <c r="AC99" i="14"/>
  <c r="AD99" i="14"/>
  <c r="Y91" i="14"/>
  <c r="Z91" i="14"/>
  <c r="BB91" i="14"/>
  <c r="BA91" i="14"/>
  <c r="BC91" i="14" s="1"/>
  <c r="CX91" i="14"/>
  <c r="CW91" i="14"/>
  <c r="AG87" i="14"/>
  <c r="AH87" i="14"/>
  <c r="CS83" i="14"/>
  <c r="CT83" i="14"/>
  <c r="BC67" i="14"/>
  <c r="M23" i="14"/>
  <c r="O23" i="14" s="1"/>
  <c r="O24" i="14" s="1"/>
  <c r="L24" i="14"/>
  <c r="P24" i="14" s="1"/>
  <c r="T24" i="14" s="1"/>
  <c r="X24" i="14" s="1"/>
  <c r="AB24" i="14" s="1"/>
  <c r="AF24" i="14" s="1"/>
  <c r="AJ24" i="14" s="1"/>
  <c r="AN24" i="14" s="1"/>
  <c r="AR24" i="14" s="1"/>
  <c r="AV24" i="14" s="1"/>
  <c r="AZ24" i="14" s="1"/>
  <c r="BD24" i="14" s="1"/>
  <c r="BH24" i="14" s="1"/>
  <c r="BL24" i="14" s="1"/>
  <c r="BP24" i="14" s="1"/>
  <c r="BT24" i="14" s="1"/>
  <c r="BX24" i="14" s="1"/>
  <c r="CB24" i="14" s="1"/>
  <c r="CF24" i="14" s="1"/>
  <c r="CJ24" i="14" s="1"/>
  <c r="CN24" i="14" s="1"/>
  <c r="CR24" i="14" s="1"/>
  <c r="CV24" i="14" s="1"/>
  <c r="CZ24" i="14" s="1"/>
  <c r="AQ23" i="14"/>
  <c r="BS23" i="14"/>
  <c r="U96" i="14"/>
  <c r="Y96" i="14" s="1"/>
  <c r="AC96" i="14" s="1"/>
  <c r="AG96" i="14" s="1"/>
  <c r="AK96" i="14" s="1"/>
  <c r="AO96" i="14" s="1"/>
  <c r="AS96" i="14" s="1"/>
  <c r="AG88" i="14"/>
  <c r="AK88" i="14" s="1"/>
  <c r="AO88" i="14" s="1"/>
  <c r="AS88" i="14" s="1"/>
  <c r="AW88" i="14" s="1"/>
  <c r="BA88" i="14" s="1"/>
  <c r="BE88" i="14" s="1"/>
  <c r="O83" i="14"/>
  <c r="O84" i="14" s="1"/>
  <c r="N84" i="14"/>
  <c r="R84" i="14" s="1"/>
  <c r="V84" i="14" s="1"/>
  <c r="Z84" i="14" s="1"/>
  <c r="AD84" i="14" s="1"/>
  <c r="AH84" i="14" s="1"/>
  <c r="X38" i="14"/>
  <c r="AB38" i="14" s="1"/>
  <c r="AF38" i="14" s="1"/>
  <c r="AJ38" i="14" s="1"/>
  <c r="AN38" i="14" s="1"/>
  <c r="AR38" i="14" s="1"/>
  <c r="AV38" i="14" s="1"/>
  <c r="AZ38" i="14" s="1"/>
  <c r="BD38" i="14" s="1"/>
  <c r="BH38" i="14" s="1"/>
  <c r="BL38" i="14" s="1"/>
  <c r="BP38" i="14" s="1"/>
  <c r="BT38" i="14" s="1"/>
  <c r="BX38" i="14" s="1"/>
  <c r="CB38" i="14" s="1"/>
  <c r="CF38" i="14" s="1"/>
  <c r="CJ38" i="14" s="1"/>
  <c r="CN38" i="14" s="1"/>
  <c r="CR38" i="14" s="1"/>
  <c r="CV38" i="14" s="1"/>
  <c r="CZ38" i="14" s="1"/>
  <c r="W79" i="14"/>
  <c r="CT39" i="14"/>
  <c r="CU39" i="14" s="1"/>
  <c r="CM43" i="14"/>
  <c r="N92" i="14"/>
  <c r="O91" i="14"/>
  <c r="O92" i="14" s="1"/>
  <c r="AV26" i="14"/>
  <c r="AZ26" i="14" s="1"/>
  <c r="BD26" i="14" s="1"/>
  <c r="BH26" i="14" s="1"/>
  <c r="BL26" i="14" s="1"/>
  <c r="BP26" i="14" s="1"/>
  <c r="BT26" i="14" s="1"/>
  <c r="BX26" i="14" s="1"/>
  <c r="CB26" i="14" s="1"/>
  <c r="CF26" i="14" s="1"/>
  <c r="CJ26" i="14" s="1"/>
  <c r="CN26" i="14" s="1"/>
  <c r="CR26" i="14" s="1"/>
  <c r="CV26" i="14" s="1"/>
  <c r="CZ26" i="14" s="1"/>
  <c r="CW75" i="14"/>
  <c r="CX75" i="14"/>
  <c r="BN23" i="14"/>
  <c r="BM23" i="14"/>
  <c r="AW19" i="14"/>
  <c r="AW115" i="14" s="1"/>
  <c r="AX19" i="14"/>
  <c r="M32" i="14"/>
  <c r="Q32" i="14" s="1"/>
  <c r="U32" i="14" s="1"/>
  <c r="Y32" i="14" s="1"/>
  <c r="AC32" i="14" s="1"/>
  <c r="AG32" i="14" s="1"/>
  <c r="AK32" i="14" s="1"/>
  <c r="AO32" i="14" s="1"/>
  <c r="AS32" i="14" s="1"/>
  <c r="AW32" i="14" s="1"/>
  <c r="BA32" i="14" s="1"/>
  <c r="BE32" i="14" s="1"/>
  <c r="BI32" i="14" s="1"/>
  <c r="O31" i="14"/>
  <c r="O32" i="14" s="1"/>
  <c r="BK107" i="14"/>
  <c r="AT39" i="14"/>
  <c r="AU39" i="14" s="1"/>
  <c r="CP87" i="14"/>
  <c r="CQ87" i="14" s="1"/>
  <c r="N87" i="14"/>
  <c r="BB55" i="14"/>
  <c r="BC55" i="14" s="1"/>
  <c r="CY23" i="14"/>
  <c r="AN42" i="14"/>
  <c r="AR42" i="14" s="1"/>
  <c r="AV42" i="14" s="1"/>
  <c r="AZ42" i="14" s="1"/>
  <c r="BD42" i="14" s="1"/>
  <c r="BH42" i="14" s="1"/>
  <c r="BL42" i="14" s="1"/>
  <c r="BP42" i="14" s="1"/>
  <c r="BT42" i="14" s="1"/>
  <c r="BX42" i="14" s="1"/>
  <c r="CB42" i="14" s="1"/>
  <c r="CF42" i="14" s="1"/>
  <c r="CJ42" i="14" s="1"/>
  <c r="CN42" i="14" s="1"/>
  <c r="CR42" i="14" s="1"/>
  <c r="CV42" i="14" s="1"/>
  <c r="CZ42" i="14" s="1"/>
  <c r="Y111" i="14"/>
  <c r="Z111" i="14"/>
  <c r="CS111" i="14"/>
  <c r="CT111" i="14"/>
  <c r="U107" i="14"/>
  <c r="BM107" i="14"/>
  <c r="BN107" i="14"/>
  <c r="CU107" i="14"/>
  <c r="CS95" i="14"/>
  <c r="CT95" i="14"/>
  <c r="AD91" i="14"/>
  <c r="AC91" i="14"/>
  <c r="BE91" i="14"/>
  <c r="BG91" i="14" s="1"/>
  <c r="CC91" i="14"/>
  <c r="CE91" i="14" s="1"/>
  <c r="S34" i="1"/>
  <c r="V91" i="14"/>
  <c r="W91" i="14" s="1"/>
  <c r="BN91" i="14"/>
  <c r="BO91" i="14" s="1"/>
  <c r="CT91" i="14"/>
  <c r="CU91" i="14" s="1"/>
  <c r="BR91" i="14"/>
  <c r="BS91" i="14" s="1"/>
  <c r="AT91" i="14"/>
  <c r="CP91" i="14"/>
  <c r="CQ91" i="14" s="1"/>
  <c r="R91" i="14"/>
  <c r="BJ91" i="14"/>
  <c r="AX91" i="14"/>
  <c r="AL91" i="14"/>
  <c r="BI87" i="14"/>
  <c r="BJ87" i="14"/>
  <c r="BK87" i="14" s="1"/>
  <c r="CI87" i="14"/>
  <c r="CW83" i="14"/>
  <c r="CX83" i="14"/>
  <c r="AS51" i="14"/>
  <c r="AT51" i="14"/>
  <c r="Y43" i="14"/>
  <c r="Z43" i="14"/>
  <c r="AY43" i="14"/>
  <c r="BU43" i="14"/>
  <c r="BV43" i="14"/>
  <c r="CS43" i="14"/>
  <c r="CT43" i="14"/>
  <c r="CW39" i="14"/>
  <c r="CX39" i="14"/>
  <c r="S27" i="14"/>
  <c r="BM27" i="14"/>
  <c r="BO27" i="14" s="1"/>
  <c r="CB42" i="11"/>
  <c r="CG79" i="14"/>
  <c r="CG115" i="14" s="1"/>
  <c r="CH79" i="14"/>
  <c r="BM35" i="14"/>
  <c r="BN35" i="14"/>
  <c r="X114" i="14"/>
  <c r="AB114" i="14" s="1"/>
  <c r="AF114" i="14" s="1"/>
  <c r="AJ114" i="14" s="1"/>
  <c r="AN114" i="14" s="1"/>
  <c r="AR114" i="14" s="1"/>
  <c r="AV114" i="14" s="1"/>
  <c r="AZ114" i="14" s="1"/>
  <c r="BD114" i="14" s="1"/>
  <c r="BH114" i="14" s="1"/>
  <c r="BL114" i="14" s="1"/>
  <c r="BP114" i="14" s="1"/>
  <c r="BT114" i="14" s="1"/>
  <c r="BX114" i="14" s="1"/>
  <c r="CB114" i="14" s="1"/>
  <c r="CF114" i="14" s="1"/>
  <c r="CJ114" i="14" s="1"/>
  <c r="CN114" i="14" s="1"/>
  <c r="CR114" i="14" s="1"/>
  <c r="CV114" i="14" s="1"/>
  <c r="CZ114" i="14" s="1"/>
  <c r="N45" i="14"/>
  <c r="N46" i="14" s="1"/>
  <c r="R46" i="14" s="1"/>
  <c r="V46" i="14" s="1"/>
  <c r="Z46" i="14" s="1"/>
  <c r="AD46" i="14" s="1"/>
  <c r="AH46" i="14" s="1"/>
  <c r="AL46" i="14" s="1"/>
  <c r="AP46" i="14" s="1"/>
  <c r="AT46" i="14" s="1"/>
  <c r="AX46" i="14" s="1"/>
  <c r="BB46" i="14" s="1"/>
  <c r="BF46" i="14" s="1"/>
  <c r="BJ46" i="14" s="1"/>
  <c r="BN46" i="14" s="1"/>
  <c r="BR46" i="14" s="1"/>
  <c r="BV46" i="14" s="1"/>
  <c r="BZ46" i="14" s="1"/>
  <c r="CD46" i="14" s="1"/>
  <c r="CH46" i="14" s="1"/>
  <c r="CL46" i="14" s="1"/>
  <c r="CP46" i="14" s="1"/>
  <c r="CT46" i="14" s="1"/>
  <c r="CX46" i="14" s="1"/>
  <c r="DB46" i="14" s="1"/>
  <c r="M46" i="14"/>
  <c r="Q46" i="14" s="1"/>
  <c r="AU99" i="14"/>
  <c r="CW99" i="14"/>
  <c r="CX99" i="14"/>
  <c r="AO91" i="14"/>
  <c r="AP91" i="14"/>
  <c r="CK87" i="14"/>
  <c r="CL87" i="14"/>
  <c r="CM87" i="14" s="1"/>
  <c r="BY83" i="14"/>
  <c r="BZ83" i="14"/>
  <c r="S28" i="1"/>
  <c r="V67" i="14"/>
  <c r="AP67" i="14"/>
  <c r="AQ67" i="14" s="1"/>
  <c r="BJ67" i="14"/>
  <c r="BK67" i="14" s="1"/>
  <c r="Q47" i="14"/>
  <c r="Q48" i="14" s="1"/>
  <c r="P48" i="14"/>
  <c r="T48" i="14" s="1"/>
  <c r="X48" i="14" s="1"/>
  <c r="AB48" i="14" s="1"/>
  <c r="AF48" i="14" s="1"/>
  <c r="AJ48" i="14" s="1"/>
  <c r="AN48" i="14" s="1"/>
  <c r="AR48" i="14" s="1"/>
  <c r="AV48" i="14" s="1"/>
  <c r="AZ48" i="14" s="1"/>
  <c r="BD48" i="14" s="1"/>
  <c r="BH48" i="14" s="1"/>
  <c r="BL48" i="14" s="1"/>
  <c r="BP48" i="14" s="1"/>
  <c r="BT48" i="14" s="1"/>
  <c r="BX48" i="14" s="1"/>
  <c r="CB48" i="14" s="1"/>
  <c r="CF48" i="14" s="1"/>
  <c r="CJ48" i="14" s="1"/>
  <c r="CN48" i="14" s="1"/>
  <c r="CR48" i="14" s="1"/>
  <c r="CV48" i="14" s="1"/>
  <c r="CZ48" i="14" s="1"/>
  <c r="DA75" i="14"/>
  <c r="DC75" i="14" s="1"/>
  <c r="N48" i="14"/>
  <c r="R48" i="14" s="1"/>
  <c r="V48" i="14" s="1"/>
  <c r="Z48" i="14" s="1"/>
  <c r="AD48" i="14" s="1"/>
  <c r="AH48" i="14" s="1"/>
  <c r="AL48" i="14" s="1"/>
  <c r="V31" i="14"/>
  <c r="W31" i="14" s="1"/>
  <c r="CD67" i="14"/>
  <c r="CE67" i="14" s="1"/>
  <c r="AL67" i="14"/>
  <c r="AM67" i="14" s="1"/>
  <c r="CY71" i="14"/>
  <c r="CP35" i="14"/>
  <c r="CQ35" i="14" s="1"/>
  <c r="BC51" i="14"/>
  <c r="AB46" i="14"/>
  <c r="AF46" i="14" s="1"/>
  <c r="AJ46" i="14" s="1"/>
  <c r="AN46" i="14" s="1"/>
  <c r="AR46" i="14" s="1"/>
  <c r="AV46" i="14" s="1"/>
  <c r="AZ46" i="14" s="1"/>
  <c r="BD46" i="14" s="1"/>
  <c r="BH46" i="14" s="1"/>
  <c r="BL46" i="14" s="1"/>
  <c r="BP46" i="14" s="1"/>
  <c r="BT46" i="14" s="1"/>
  <c r="BX46" i="14" s="1"/>
  <c r="CB46" i="14" s="1"/>
  <c r="CF46" i="14" s="1"/>
  <c r="CJ46" i="14" s="1"/>
  <c r="CN46" i="14" s="1"/>
  <c r="CR46" i="14" s="1"/>
  <c r="CV46" i="14" s="1"/>
  <c r="CZ46" i="14" s="1"/>
  <c r="AB98" i="14"/>
  <c r="AF98" i="14" s="1"/>
  <c r="AJ98" i="14" s="1"/>
  <c r="AN98" i="14" s="1"/>
  <c r="Q94" i="14"/>
  <c r="U94" i="14" s="1"/>
  <c r="Y94" i="14" s="1"/>
  <c r="R93" i="14"/>
  <c r="S27" i="1"/>
  <c r="BZ63" i="14"/>
  <c r="CA63" i="14" s="1"/>
  <c r="Z63" i="14"/>
  <c r="AA63" i="14" s="1"/>
  <c r="BV63" i="14"/>
  <c r="BW63" i="14" s="1"/>
  <c r="R63" i="14"/>
  <c r="R64" i="14" s="1"/>
  <c r="V64" i="14" s="1"/>
  <c r="U47" i="14"/>
  <c r="W47" i="14" s="1"/>
  <c r="CK19" i="14"/>
  <c r="CL19" i="14"/>
  <c r="CH39" i="14"/>
  <c r="CI39" i="14" s="1"/>
  <c r="DC19" i="14"/>
  <c r="CM31" i="14"/>
  <c r="S59" i="14"/>
  <c r="BZ67" i="14"/>
  <c r="CA67" i="14" s="1"/>
  <c r="BF67" i="14"/>
  <c r="BG67" i="14" s="1"/>
  <c r="AH67" i="14"/>
  <c r="AI67" i="14" s="1"/>
  <c r="N67" i="14"/>
  <c r="CH111" i="14"/>
  <c r="CI111" i="14" s="1"/>
  <c r="L100" i="14"/>
  <c r="BM103" i="14"/>
  <c r="BO103" i="14" s="1"/>
  <c r="BN103" i="14"/>
  <c r="AC75" i="14"/>
  <c r="AE75" i="14" s="1"/>
  <c r="BU71" i="14"/>
  <c r="BV71" i="14"/>
  <c r="BC27" i="14"/>
  <c r="Y112" i="14"/>
  <c r="AQ107" i="14"/>
  <c r="P76" i="14"/>
  <c r="T76" i="14" s="1"/>
  <c r="X76" i="14" s="1"/>
  <c r="AB76" i="14" s="1"/>
  <c r="AF76" i="14" s="1"/>
  <c r="AJ76" i="14" s="1"/>
  <c r="AN76" i="14" s="1"/>
  <c r="AR76" i="14" s="1"/>
  <c r="AV76" i="14" s="1"/>
  <c r="AZ76" i="14" s="1"/>
  <c r="BD76" i="14" s="1"/>
  <c r="BH76" i="14" s="1"/>
  <c r="BL76" i="14" s="1"/>
  <c r="BP76" i="14" s="1"/>
  <c r="BT76" i="14" s="1"/>
  <c r="BX76" i="14" s="1"/>
  <c r="CB76" i="14" s="1"/>
  <c r="CF76" i="14" s="1"/>
  <c r="CJ76" i="14" s="1"/>
  <c r="CN76" i="14" s="1"/>
  <c r="CR76" i="14" s="1"/>
  <c r="CV76" i="14" s="1"/>
  <c r="CZ76" i="14" s="1"/>
  <c r="T96" i="14"/>
  <c r="X96" i="14" s="1"/>
  <c r="AB96" i="14" s="1"/>
  <c r="AF96" i="14" s="1"/>
  <c r="AJ96" i="14" s="1"/>
  <c r="AN96" i="14" s="1"/>
  <c r="AR96" i="14" s="1"/>
  <c r="AV96" i="14" s="1"/>
  <c r="AZ96" i="14" s="1"/>
  <c r="BO59" i="14"/>
  <c r="AN32" i="14"/>
  <c r="AR32" i="14" s="1"/>
  <c r="AV32" i="14" s="1"/>
  <c r="AZ32" i="14" s="1"/>
  <c r="BD32" i="14" s="1"/>
  <c r="BH32" i="14" s="1"/>
  <c r="BL32" i="14" s="1"/>
  <c r="BP32" i="14" s="1"/>
  <c r="BT32" i="14" s="1"/>
  <c r="BX32" i="14" s="1"/>
  <c r="CB32" i="14" s="1"/>
  <c r="CF32" i="14" s="1"/>
  <c r="CJ32" i="14" s="1"/>
  <c r="CN32" i="14" s="1"/>
  <c r="CR32" i="14" s="1"/>
  <c r="CV32" i="14" s="1"/>
  <c r="CZ32" i="14" s="1"/>
  <c r="O107" i="14"/>
  <c r="O108" i="14" s="1"/>
  <c r="T108" i="14"/>
  <c r="X108" i="14" s="1"/>
  <c r="AB108" i="14" s="1"/>
  <c r="AF108" i="14" s="1"/>
  <c r="AJ108" i="14" s="1"/>
  <c r="AN108" i="14" s="1"/>
  <c r="AR108" i="14" s="1"/>
  <c r="AV108" i="14" s="1"/>
  <c r="AZ108" i="14" s="1"/>
  <c r="BD108" i="14" s="1"/>
  <c r="BH108" i="14" s="1"/>
  <c r="BL108" i="14" s="1"/>
  <c r="BP108" i="14" s="1"/>
  <c r="BT108" i="14" s="1"/>
  <c r="BX108" i="14" s="1"/>
  <c r="CB108" i="14" s="1"/>
  <c r="CF108" i="14" s="1"/>
  <c r="CJ108" i="14" s="1"/>
  <c r="CN108" i="14" s="1"/>
  <c r="CR108" i="14" s="1"/>
  <c r="CV108" i="14" s="1"/>
  <c r="CZ108" i="14" s="1"/>
  <c r="P88" i="14"/>
  <c r="T88" i="14" s="1"/>
  <c r="X88" i="14" s="1"/>
  <c r="AB88" i="14" s="1"/>
  <c r="AF88" i="14" s="1"/>
  <c r="AJ88" i="14" s="1"/>
  <c r="AN88" i="14" s="1"/>
  <c r="AR88" i="14" s="1"/>
  <c r="AV88" i="14" s="1"/>
  <c r="AZ88" i="14" s="1"/>
  <c r="BD88" i="14" s="1"/>
  <c r="BH88" i="14" s="1"/>
  <c r="BL88" i="14" s="1"/>
  <c r="BP88" i="14" s="1"/>
  <c r="BT88" i="14" s="1"/>
  <c r="BX88" i="14" s="1"/>
  <c r="CB88" i="14" s="1"/>
  <c r="CF88" i="14" s="1"/>
  <c r="CJ88" i="14" s="1"/>
  <c r="CN88" i="14" s="1"/>
  <c r="CR88" i="14" s="1"/>
  <c r="CV88" i="14" s="1"/>
  <c r="CZ88" i="14" s="1"/>
  <c r="R80" i="14"/>
  <c r="V80" i="14" s="1"/>
  <c r="Z80" i="14" s="1"/>
  <c r="AD80" i="14" s="1"/>
  <c r="AH80" i="14" s="1"/>
  <c r="AL80" i="14" s="1"/>
  <c r="AP80" i="14" s="1"/>
  <c r="AT80" i="14" s="1"/>
  <c r="AX80" i="14" s="1"/>
  <c r="BB80" i="14" s="1"/>
  <c r="BF80" i="14" s="1"/>
  <c r="R32" i="14"/>
  <c r="R52" i="14"/>
  <c r="V52" i="14" s="1"/>
  <c r="Z52" i="14" s="1"/>
  <c r="AD52" i="14" s="1"/>
  <c r="AH52" i="14" s="1"/>
  <c r="AL52" i="14" s="1"/>
  <c r="AP52" i="14" s="1"/>
  <c r="BZ55" i="14"/>
  <c r="CA55" i="14" s="1"/>
  <c r="CT71" i="14"/>
  <c r="CU71" i="14" s="1"/>
  <c r="AA107" i="14"/>
  <c r="CL91" i="14"/>
  <c r="CM91" i="14" s="1"/>
  <c r="AF60" i="14"/>
  <c r="AJ60" i="14" s="1"/>
  <c r="AN60" i="14" s="1"/>
  <c r="AR60" i="14" s="1"/>
  <c r="AV60" i="14" s="1"/>
  <c r="AZ60" i="14" s="1"/>
  <c r="BD60" i="14" s="1"/>
  <c r="BH60" i="14" s="1"/>
  <c r="BL60" i="14" s="1"/>
  <c r="BP60" i="14" s="1"/>
  <c r="BT60" i="14" s="1"/>
  <c r="BX60" i="14" s="1"/>
  <c r="CB60" i="14" s="1"/>
  <c r="CF60" i="14" s="1"/>
  <c r="CJ60" i="14" s="1"/>
  <c r="CN60" i="14" s="1"/>
  <c r="CR60" i="14" s="1"/>
  <c r="CV60" i="14" s="1"/>
  <c r="CZ60" i="14" s="1"/>
  <c r="P66" i="14"/>
  <c r="T66" i="14" s="1"/>
  <c r="X66" i="14" s="1"/>
  <c r="AB66" i="14" s="1"/>
  <c r="AF66" i="14" s="1"/>
  <c r="AJ66" i="14" s="1"/>
  <c r="AN66" i="14" s="1"/>
  <c r="AR66" i="14" s="1"/>
  <c r="AV66" i="14" s="1"/>
  <c r="AZ66" i="14" s="1"/>
  <c r="BD66" i="14" s="1"/>
  <c r="BH66" i="14" s="1"/>
  <c r="BL66" i="14" s="1"/>
  <c r="BP66" i="14" s="1"/>
  <c r="BT66" i="14" s="1"/>
  <c r="BX66" i="14" s="1"/>
  <c r="CB66" i="14" s="1"/>
  <c r="CF66" i="14" s="1"/>
  <c r="CJ66" i="14" s="1"/>
  <c r="CN66" i="14" s="1"/>
  <c r="CR66" i="14" s="1"/>
  <c r="CV66" i="14" s="1"/>
  <c r="CZ66" i="14" s="1"/>
  <c r="X78" i="14"/>
  <c r="AB78" i="14" s="1"/>
  <c r="AF78" i="14" s="1"/>
  <c r="AJ78" i="14" s="1"/>
  <c r="AN78" i="14" s="1"/>
  <c r="AR78" i="14" s="1"/>
  <c r="AV78" i="14" s="1"/>
  <c r="AZ78" i="14" s="1"/>
  <c r="BD78" i="14" s="1"/>
  <c r="BH78" i="14" s="1"/>
  <c r="BL78" i="14" s="1"/>
  <c r="BP78" i="14" s="1"/>
  <c r="BT78" i="14" s="1"/>
  <c r="BX78" i="14" s="1"/>
  <c r="CB78" i="14" s="1"/>
  <c r="CF78" i="14" s="1"/>
  <c r="CJ78" i="14" s="1"/>
  <c r="CN78" i="14" s="1"/>
  <c r="CR78" i="14" s="1"/>
  <c r="CV78" i="14" s="1"/>
  <c r="CZ78" i="14" s="1"/>
  <c r="BP112" i="14"/>
  <c r="BT112" i="14" s="1"/>
  <c r="BX112" i="14" s="1"/>
  <c r="CB112" i="14" s="1"/>
  <c r="CF112" i="14" s="1"/>
  <c r="CJ112" i="14" s="1"/>
  <c r="CN112" i="14" s="1"/>
  <c r="CR112" i="14" s="1"/>
  <c r="CV112" i="14" s="1"/>
  <c r="CZ112" i="14" s="1"/>
  <c r="AE87" i="14"/>
  <c r="CW87" i="14"/>
  <c r="CX87" i="14"/>
  <c r="AA83" i="14"/>
  <c r="CM83" i="14"/>
  <c r="AZ36" i="14"/>
  <c r="BD36" i="14" s="1"/>
  <c r="BH36" i="14" s="1"/>
  <c r="BL36" i="14" s="1"/>
  <c r="BP36" i="14" s="1"/>
  <c r="BT36" i="14" s="1"/>
  <c r="BX36" i="14" s="1"/>
  <c r="CB36" i="14" s="1"/>
  <c r="CF36" i="14" s="1"/>
  <c r="CJ36" i="14" s="1"/>
  <c r="CN36" i="14" s="1"/>
  <c r="CR36" i="14" s="1"/>
  <c r="CV36" i="14" s="1"/>
  <c r="CZ36" i="14" s="1"/>
  <c r="S20" i="1"/>
  <c r="AH35" i="14"/>
  <c r="AI35" i="14" s="1"/>
  <c r="CT35" i="14"/>
  <c r="CU35" i="14" s="1"/>
  <c r="N35" i="14"/>
  <c r="N36" i="14" s="1"/>
  <c r="R36" i="14" s="1"/>
  <c r="V36" i="14" s="1"/>
  <c r="Z35" i="14"/>
  <c r="AL35" i="14"/>
  <c r="AM35" i="14" s="1"/>
  <c r="BS19" i="14"/>
  <c r="BK75" i="14"/>
  <c r="AQ83" i="14"/>
  <c r="X112" i="14"/>
  <c r="AB112" i="14" s="1"/>
  <c r="AF112" i="14" s="1"/>
  <c r="AJ112" i="14" s="1"/>
  <c r="AN112" i="14" s="1"/>
  <c r="AR112" i="14" s="1"/>
  <c r="AV112" i="14" s="1"/>
  <c r="AZ112" i="14" s="1"/>
  <c r="BD112" i="14" s="1"/>
  <c r="BH112" i="14" s="1"/>
  <c r="BL112" i="14" s="1"/>
  <c r="M78" i="14"/>
  <c r="Q78" i="14" s="1"/>
  <c r="U78" i="14" s="1"/>
  <c r="Y78" i="14" s="1"/>
  <c r="AC78" i="14" s="1"/>
  <c r="AG78" i="14" s="1"/>
  <c r="AK78" i="14" s="1"/>
  <c r="AO78" i="14" s="1"/>
  <c r="AS78" i="14" s="1"/>
  <c r="AW78" i="14" s="1"/>
  <c r="BA78" i="14" s="1"/>
  <c r="BE78" i="14" s="1"/>
  <c r="BI78" i="14" s="1"/>
  <c r="BM78" i="14" s="1"/>
  <c r="BQ78" i="14" s="1"/>
  <c r="BU78" i="14" s="1"/>
  <c r="BY78" i="14" s="1"/>
  <c r="CC78" i="14" s="1"/>
  <c r="CG78" i="14" s="1"/>
  <c r="CK78" i="14" s="1"/>
  <c r="CO78" i="14" s="1"/>
  <c r="CS78" i="14" s="1"/>
  <c r="CW78" i="14" s="1"/>
  <c r="DA78" i="14" s="1"/>
  <c r="N77" i="14"/>
  <c r="N78" i="14" s="1"/>
  <c r="R78" i="14" s="1"/>
  <c r="V78" i="14" s="1"/>
  <c r="M75" i="14"/>
  <c r="L76" i="14"/>
  <c r="N75" i="14"/>
  <c r="N76" i="14" s="1"/>
  <c r="R76" i="14" s="1"/>
  <c r="V76" i="14" s="1"/>
  <c r="Z76" i="14" s="1"/>
  <c r="AD76" i="14" s="1"/>
  <c r="AH76" i="14" s="1"/>
  <c r="AL76" i="14" s="1"/>
  <c r="AG71" i="14"/>
  <c r="AH71" i="14"/>
  <c r="AF64" i="14"/>
  <c r="AJ64" i="14" s="1"/>
  <c r="AN64" i="14" s="1"/>
  <c r="AR64" i="14" s="1"/>
  <c r="AV64" i="14" s="1"/>
  <c r="AZ64" i="14" s="1"/>
  <c r="BD64" i="14" s="1"/>
  <c r="BH64" i="14" s="1"/>
  <c r="BL64" i="14" s="1"/>
  <c r="BP64" i="14" s="1"/>
  <c r="BT64" i="14" s="1"/>
  <c r="BX64" i="14" s="1"/>
  <c r="CB64" i="14" s="1"/>
  <c r="CF64" i="14" s="1"/>
  <c r="CJ64" i="14" s="1"/>
  <c r="CN64" i="14" s="1"/>
  <c r="CR64" i="14" s="1"/>
  <c r="CV64" i="14" s="1"/>
  <c r="CZ64" i="14" s="1"/>
  <c r="CI99" i="14"/>
  <c r="BC99" i="14"/>
  <c r="DC107" i="14"/>
  <c r="P30" i="14"/>
  <c r="T30" i="14" s="1"/>
  <c r="X30" i="14" s="1"/>
  <c r="AB30" i="14" s="1"/>
  <c r="AF30" i="14" s="1"/>
  <c r="AJ30" i="14" s="1"/>
  <c r="AN30" i="14" s="1"/>
  <c r="AR30" i="14" s="1"/>
  <c r="AV30" i="14" s="1"/>
  <c r="AZ30" i="14" s="1"/>
  <c r="BD30" i="14" s="1"/>
  <c r="BH30" i="14" s="1"/>
  <c r="BL30" i="14" s="1"/>
  <c r="BP30" i="14" s="1"/>
  <c r="BT30" i="14" s="1"/>
  <c r="BX30" i="14" s="1"/>
  <c r="CB30" i="14" s="1"/>
  <c r="CF30" i="14" s="1"/>
  <c r="CJ30" i="14" s="1"/>
  <c r="CN30" i="14" s="1"/>
  <c r="CR30" i="14" s="1"/>
  <c r="CV30" i="14" s="1"/>
  <c r="CZ30" i="14" s="1"/>
  <c r="Q22" i="14"/>
  <c r="U22" i="14" s="1"/>
  <c r="Y22" i="14" s="1"/>
  <c r="AC22" i="14" s="1"/>
  <c r="AG22" i="14" s="1"/>
  <c r="AK22" i="14" s="1"/>
  <c r="AO22" i="14" s="1"/>
  <c r="AS22" i="14" s="1"/>
  <c r="AW22" i="14" s="1"/>
  <c r="BA22" i="14" s="1"/>
  <c r="BE22" i="14" s="1"/>
  <c r="BI22" i="14" s="1"/>
  <c r="BM22" i="14" s="1"/>
  <c r="BQ22" i="14" s="1"/>
  <c r="BU22" i="14" s="1"/>
  <c r="BY22" i="14" s="1"/>
  <c r="CC22" i="14" s="1"/>
  <c r="CG22" i="14" s="1"/>
  <c r="CK22" i="14" s="1"/>
  <c r="CO22" i="14" s="1"/>
  <c r="CS22" i="14" s="1"/>
  <c r="CW22" i="14" s="1"/>
  <c r="DA22" i="14" s="1"/>
  <c r="R100" i="14"/>
  <c r="V100" i="14" s="1"/>
  <c r="AL83" i="14"/>
  <c r="AL84" i="14" s="1"/>
  <c r="AP84" i="14" s="1"/>
  <c r="AT84" i="14" s="1"/>
  <c r="AX84" i="14" s="1"/>
  <c r="BB84" i="14" s="1"/>
  <c r="BF84" i="14" s="1"/>
  <c r="BJ84" i="14" s="1"/>
  <c r="BN84" i="14" s="1"/>
  <c r="BR84" i="14" s="1"/>
  <c r="BV84" i="14" s="1"/>
  <c r="BZ84" i="14" s="1"/>
  <c r="CD84" i="14" s="1"/>
  <c r="CH84" i="14" s="1"/>
  <c r="CL84" i="14" s="1"/>
  <c r="CP84" i="14" s="1"/>
  <c r="CT84" i="14" s="1"/>
  <c r="AK83" i="14"/>
  <c r="BI79" i="14"/>
  <c r="BJ79" i="14"/>
  <c r="CK79" i="14"/>
  <c r="CL79" i="14"/>
  <c r="CW55" i="14"/>
  <c r="CX55" i="14"/>
  <c r="CE27" i="14"/>
  <c r="AQ103" i="14"/>
  <c r="X90" i="14"/>
  <c r="AB90" i="14" s="1"/>
  <c r="AU75" i="14"/>
  <c r="AE23" i="14"/>
  <c r="T86" i="14"/>
  <c r="X86" i="14" s="1"/>
  <c r="AB86" i="14" s="1"/>
  <c r="AF86" i="14" s="1"/>
  <c r="X26" i="14"/>
  <c r="AB26" i="14" s="1"/>
  <c r="AF26" i="14" s="1"/>
  <c r="AJ26" i="14" s="1"/>
  <c r="AN26" i="14" s="1"/>
  <c r="AR26" i="14" s="1"/>
  <c r="T22" i="14"/>
  <c r="X22" i="14" s="1"/>
  <c r="AB22" i="14" s="1"/>
  <c r="AF22" i="14" s="1"/>
  <c r="AJ22" i="14" s="1"/>
  <c r="AN22" i="14" s="1"/>
  <c r="AR22" i="14" s="1"/>
  <c r="AV22" i="14" s="1"/>
  <c r="AZ22" i="14" s="1"/>
  <c r="BD22" i="14" s="1"/>
  <c r="BH22" i="14" s="1"/>
  <c r="BL22" i="14" s="1"/>
  <c r="BP22" i="14" s="1"/>
  <c r="BT22" i="14" s="1"/>
  <c r="BX22" i="14" s="1"/>
  <c r="CB22" i="14" s="1"/>
  <c r="CF22" i="14" s="1"/>
  <c r="CJ22" i="14" s="1"/>
  <c r="CN22" i="14" s="1"/>
  <c r="CR22" i="14" s="1"/>
  <c r="CV22" i="14" s="1"/>
  <c r="CZ22" i="14" s="1"/>
  <c r="R34" i="14"/>
  <c r="V34" i="14" s="1"/>
  <c r="Z34" i="14" s="1"/>
  <c r="AD34" i="14" s="1"/>
  <c r="P106" i="14"/>
  <c r="T106" i="14" s="1"/>
  <c r="X106" i="14" s="1"/>
  <c r="AB106" i="14" s="1"/>
  <c r="AF106" i="14" s="1"/>
  <c r="AJ106" i="14" s="1"/>
  <c r="AN106" i="14" s="1"/>
  <c r="AR106" i="14" s="1"/>
  <c r="AV106" i="14" s="1"/>
  <c r="AZ106" i="14" s="1"/>
  <c r="BD106" i="14" s="1"/>
  <c r="BH106" i="14" s="1"/>
  <c r="BL106" i="14" s="1"/>
  <c r="BP106" i="14" s="1"/>
  <c r="BT106" i="14" s="1"/>
  <c r="BX106" i="14" s="1"/>
  <c r="CB106" i="14" s="1"/>
  <c r="CF106" i="14" s="1"/>
  <c r="CJ106" i="14" s="1"/>
  <c r="CN106" i="14" s="1"/>
  <c r="CR106" i="14" s="1"/>
  <c r="CV106" i="14" s="1"/>
  <c r="CZ106" i="14" s="1"/>
  <c r="P92" i="14"/>
  <c r="T92" i="14" s="1"/>
  <c r="X92" i="14" s="1"/>
  <c r="AB92" i="14" s="1"/>
  <c r="CY27" i="14"/>
  <c r="L9" i="14"/>
  <c r="CJ10" i="11"/>
  <c r="AE107" i="14"/>
  <c r="M79" i="14"/>
  <c r="L80" i="14"/>
  <c r="P80" i="14" s="1"/>
  <c r="T80" i="14" s="1"/>
  <c r="X80" i="14" s="1"/>
  <c r="AB80" i="14" s="1"/>
  <c r="AF80" i="14" s="1"/>
  <c r="AJ80" i="14" s="1"/>
  <c r="AN80" i="14" s="1"/>
  <c r="AR80" i="14" s="1"/>
  <c r="AV80" i="14" s="1"/>
  <c r="AZ80" i="14" s="1"/>
  <c r="BD80" i="14" s="1"/>
  <c r="BH80" i="14" s="1"/>
  <c r="BL80" i="14" s="1"/>
  <c r="BP80" i="14" s="1"/>
  <c r="BT80" i="14" s="1"/>
  <c r="BX80" i="14" s="1"/>
  <c r="CB80" i="14" s="1"/>
  <c r="CF80" i="14" s="1"/>
  <c r="CJ80" i="14" s="1"/>
  <c r="CN80" i="14" s="1"/>
  <c r="CR80" i="14" s="1"/>
  <c r="CV80" i="14" s="1"/>
  <c r="CZ80" i="14" s="1"/>
  <c r="U67" i="14"/>
  <c r="T68" i="14"/>
  <c r="X68" i="14" s="1"/>
  <c r="AB68" i="14" s="1"/>
  <c r="AF68" i="14" s="1"/>
  <c r="AJ68" i="14" s="1"/>
  <c r="AN68" i="14" s="1"/>
  <c r="AQ19" i="14"/>
  <c r="T52" i="14"/>
  <c r="X52" i="14" s="1"/>
  <c r="AB52" i="14" s="1"/>
  <c r="AF52" i="14" s="1"/>
  <c r="AJ52" i="14" s="1"/>
  <c r="AN52" i="14" s="1"/>
  <c r="AR52" i="14" s="1"/>
  <c r="AV52" i="14" s="1"/>
  <c r="AZ52" i="14" s="1"/>
  <c r="BD52" i="14" s="1"/>
  <c r="BH52" i="14" s="1"/>
  <c r="BL52" i="14" s="1"/>
  <c r="BP52" i="14" s="1"/>
  <c r="BT52" i="14" s="1"/>
  <c r="BX52" i="14" s="1"/>
  <c r="CB52" i="14" s="1"/>
  <c r="CF52" i="14" s="1"/>
  <c r="CJ52" i="14" s="1"/>
  <c r="CN52" i="14" s="1"/>
  <c r="CR52" i="14" s="1"/>
  <c r="CV52" i="14" s="1"/>
  <c r="CZ52" i="14" s="1"/>
  <c r="T84" i="14"/>
  <c r="X84" i="14" s="1"/>
  <c r="AB84" i="14" s="1"/>
  <c r="AF84" i="14" s="1"/>
  <c r="AJ84" i="14" s="1"/>
  <c r="AN84" i="14" s="1"/>
  <c r="AR84" i="14" s="1"/>
  <c r="AV84" i="14" s="1"/>
  <c r="AZ84" i="14" s="1"/>
  <c r="BD84" i="14" s="1"/>
  <c r="BH84" i="14" s="1"/>
  <c r="BL84" i="14" s="1"/>
  <c r="BP84" i="14" s="1"/>
  <c r="BT84" i="14" s="1"/>
  <c r="BX84" i="14" s="1"/>
  <c r="CB84" i="14" s="1"/>
  <c r="CF84" i="14" s="1"/>
  <c r="CJ84" i="14" s="1"/>
  <c r="CN84" i="14" s="1"/>
  <c r="CR84" i="14" s="1"/>
  <c r="CV84" i="14" s="1"/>
  <c r="CZ84" i="14" s="1"/>
  <c r="Q34" i="14"/>
  <c r="U34" i="14" s="1"/>
  <c r="Y34" i="14" s="1"/>
  <c r="AC34" i="14" s="1"/>
  <c r="AG34" i="14" s="1"/>
  <c r="AK34" i="14" s="1"/>
  <c r="AO34" i="14" s="1"/>
  <c r="AS34" i="14" s="1"/>
  <c r="AW34" i="14" s="1"/>
  <c r="BA34" i="14" s="1"/>
  <c r="BE34" i="14" s="1"/>
  <c r="BI34" i="14" s="1"/>
  <c r="BM34" i="14" s="1"/>
  <c r="BQ34" i="14" s="1"/>
  <c r="BU34" i="14" s="1"/>
  <c r="BY34" i="14" s="1"/>
  <c r="CC34" i="14" s="1"/>
  <c r="CG34" i="14" s="1"/>
  <c r="CK34" i="14" s="1"/>
  <c r="CO34" i="14" s="1"/>
  <c r="CS34" i="14" s="1"/>
  <c r="CW34" i="14" s="1"/>
  <c r="DA34" i="14" s="1"/>
  <c r="F118" i="14"/>
  <c r="DB99" i="14"/>
  <c r="DC99" i="14" s="1"/>
  <c r="Q91" i="14"/>
  <c r="S91" i="14" s="1"/>
  <c r="F116" i="14"/>
  <c r="CE23" i="14"/>
  <c r="P38" i="14"/>
  <c r="T38" i="14" s="1"/>
  <c r="P54" i="14"/>
  <c r="T54" i="14" s="1"/>
  <c r="X54" i="14" s="1"/>
  <c r="AB54" i="14" s="1"/>
  <c r="AF54" i="14" s="1"/>
  <c r="AJ54" i="14" s="1"/>
  <c r="AN54" i="14" s="1"/>
  <c r="AR54" i="14" s="1"/>
  <c r="R106" i="14"/>
  <c r="V106" i="14" s="1"/>
  <c r="Z106" i="14" s="1"/>
  <c r="AD106" i="14" s="1"/>
  <c r="CX107" i="14"/>
  <c r="CY107" i="14" s="1"/>
  <c r="AL43" i="14"/>
  <c r="AM43" i="14" s="1"/>
  <c r="CH43" i="14"/>
  <c r="CI43" i="14" s="1"/>
  <c r="Q20" i="14"/>
  <c r="U20" i="14" s="1"/>
  <c r="Y20" i="14" s="1"/>
  <c r="AC20" i="14" s="1"/>
  <c r="AG20" i="14" s="1"/>
  <c r="AK20" i="14" s="1"/>
  <c r="AO20" i="14" s="1"/>
  <c r="AS20" i="14" s="1"/>
  <c r="AW20" i="14" s="1"/>
  <c r="BA20" i="14" s="1"/>
  <c r="BE20" i="14" s="1"/>
  <c r="BI20" i="14" s="1"/>
  <c r="BM20" i="14" s="1"/>
  <c r="BQ20" i="14" s="1"/>
  <c r="BU20" i="14" s="1"/>
  <c r="BY20" i="14" s="1"/>
  <c r="CC20" i="14" s="1"/>
  <c r="CG20" i="14" s="1"/>
  <c r="CK20" i="14" s="1"/>
  <c r="CO20" i="14" s="1"/>
  <c r="CS20" i="14" s="1"/>
  <c r="CW20" i="14" s="1"/>
  <c r="DA20" i="14" s="1"/>
  <c r="Q13" i="14"/>
  <c r="BM13" i="14"/>
  <c r="N27" i="14"/>
  <c r="O27" i="14" s="1"/>
  <c r="O28" i="14" s="1"/>
  <c r="L28" i="14"/>
  <c r="P28" i="14" s="1"/>
  <c r="T28" i="14" s="1"/>
  <c r="X28" i="14" s="1"/>
  <c r="AB28" i="14" s="1"/>
  <c r="AF28" i="14" s="1"/>
  <c r="AJ28" i="14" s="1"/>
  <c r="AN28" i="14" s="1"/>
  <c r="AR28" i="14" s="1"/>
  <c r="AV28" i="14" s="1"/>
  <c r="AZ28" i="14" s="1"/>
  <c r="BD28" i="14" s="1"/>
  <c r="BH28" i="14" s="1"/>
  <c r="BL28" i="14" s="1"/>
  <c r="BP28" i="14" s="1"/>
  <c r="BT28" i="14" s="1"/>
  <c r="BX28" i="14" s="1"/>
  <c r="CB28" i="14" s="1"/>
  <c r="CF28" i="14" s="1"/>
  <c r="CJ28" i="14" s="1"/>
  <c r="CN28" i="14" s="1"/>
  <c r="CR28" i="14" s="1"/>
  <c r="CV28" i="14" s="1"/>
  <c r="CZ28" i="14" s="1"/>
  <c r="U23" i="14"/>
  <c r="W23" i="14" s="1"/>
  <c r="Q23" i="14"/>
  <c r="S23" i="14" s="1"/>
  <c r="R24" i="14"/>
  <c r="V24" i="14" s="1"/>
  <c r="Z24" i="14" s="1"/>
  <c r="AD24" i="14" s="1"/>
  <c r="AH24" i="14" s="1"/>
  <c r="AL24" i="14" s="1"/>
  <c r="AP24" i="14" s="1"/>
  <c r="AT24" i="14" s="1"/>
  <c r="AX24" i="14" s="1"/>
  <c r="BB24" i="14" s="1"/>
  <c r="BF24" i="14" s="1"/>
  <c r="BJ24" i="14" s="1"/>
  <c r="L16" i="14"/>
  <c r="P16" i="14" s="1"/>
  <c r="T16" i="14" s="1"/>
  <c r="X16" i="14" s="1"/>
  <c r="AB16" i="14" s="1"/>
  <c r="AF16" i="14" s="1"/>
  <c r="AJ16" i="14" s="1"/>
  <c r="AN16" i="14" s="1"/>
  <c r="AR16" i="14" s="1"/>
  <c r="AV16" i="14" s="1"/>
  <c r="AZ16" i="14" s="1"/>
  <c r="BD16" i="14" s="1"/>
  <c r="BH16" i="14" s="1"/>
  <c r="BL16" i="14" s="1"/>
  <c r="BP16" i="14" s="1"/>
  <c r="BT16" i="14" s="1"/>
  <c r="BX16" i="14" s="1"/>
  <c r="CB16" i="14" s="1"/>
  <c r="CF16" i="14" s="1"/>
  <c r="CJ16" i="14" s="1"/>
  <c r="CN16" i="14" s="1"/>
  <c r="CR16" i="14" s="1"/>
  <c r="CV16" i="14" s="1"/>
  <c r="CZ16" i="14" s="1"/>
  <c r="AA19" i="14"/>
  <c r="V19" i="14"/>
  <c r="W19" i="14" s="1"/>
  <c r="L20" i="14"/>
  <c r="P20" i="14" s="1"/>
  <c r="T20" i="14" s="1"/>
  <c r="X20" i="14" s="1"/>
  <c r="AB20" i="14" s="1"/>
  <c r="AF20" i="14" s="1"/>
  <c r="AJ20" i="14" s="1"/>
  <c r="AN20" i="14" s="1"/>
  <c r="AR20" i="14" s="1"/>
  <c r="AV20" i="14" s="1"/>
  <c r="AZ20" i="14" s="1"/>
  <c r="BD20" i="14" s="1"/>
  <c r="BH20" i="14" s="1"/>
  <c r="BL20" i="14" s="1"/>
  <c r="BP20" i="14" s="1"/>
  <c r="BT20" i="14" s="1"/>
  <c r="BX20" i="14" s="1"/>
  <c r="CB20" i="14" s="1"/>
  <c r="CF20" i="14" s="1"/>
  <c r="CJ20" i="14" s="1"/>
  <c r="CN20" i="14" s="1"/>
  <c r="CR20" i="14" s="1"/>
  <c r="CV20" i="14" s="1"/>
  <c r="CZ20" i="14" s="1"/>
  <c r="N19" i="14"/>
  <c r="O19" i="14" s="1"/>
  <c r="BL8" i="11"/>
  <c r="AF8" i="11"/>
  <c r="CJ8" i="11"/>
  <c r="BD8" i="11"/>
  <c r="AI27" i="14"/>
  <c r="Q28" i="14"/>
  <c r="U28" i="14" s="1"/>
  <c r="Y28" i="14" s="1"/>
  <c r="AC28" i="14" s="1"/>
  <c r="AG28" i="14" s="1"/>
  <c r="AK28" i="14" s="1"/>
  <c r="AO28" i="14" s="1"/>
  <c r="AS28" i="14" s="1"/>
  <c r="AW28" i="14" s="1"/>
  <c r="BA28" i="14" s="1"/>
  <c r="BE28" i="14" s="1"/>
  <c r="BI28" i="14" s="1"/>
  <c r="AY23" i="14"/>
  <c r="BK23" i="14"/>
  <c r="AA23" i="14"/>
  <c r="AI23" i="14"/>
  <c r="N113" i="14"/>
  <c r="N114" i="14" s="1"/>
  <c r="R114" i="14" s="1"/>
  <c r="V114" i="14" s="1"/>
  <c r="BC15" i="14"/>
  <c r="M102" i="14"/>
  <c r="Q102" i="14" s="1"/>
  <c r="U102" i="14" s="1"/>
  <c r="Y102" i="14" s="1"/>
  <c r="AC102" i="14" s="1"/>
  <c r="AG102" i="14" s="1"/>
  <c r="AK102" i="14" s="1"/>
  <c r="AO102" i="14" s="1"/>
  <c r="AS102" i="14" s="1"/>
  <c r="AW102" i="14" s="1"/>
  <c r="BA102" i="14" s="1"/>
  <c r="BE102" i="14" s="1"/>
  <c r="BI102" i="14" s="1"/>
  <c r="BM102" i="14" s="1"/>
  <c r="BQ102" i="14" s="1"/>
  <c r="BU102" i="14" s="1"/>
  <c r="BY102" i="14" s="1"/>
  <c r="CC102" i="14" s="1"/>
  <c r="CG102" i="14" s="1"/>
  <c r="CK102" i="14" s="1"/>
  <c r="CO102" i="14" s="1"/>
  <c r="CS102" i="14" s="1"/>
  <c r="CW102" i="14" s="1"/>
  <c r="DA102" i="14" s="1"/>
  <c r="W15" i="14"/>
  <c r="N17" i="14"/>
  <c r="N18" i="14" s="1"/>
  <c r="N93" i="14"/>
  <c r="N94" i="14" s="1"/>
  <c r="DA117" i="14"/>
  <c r="DB117" i="14" s="1"/>
  <c r="Q98" i="14"/>
  <c r="U98" i="14" s="1"/>
  <c r="Y98" i="14" s="1"/>
  <c r="AC98" i="14" s="1"/>
  <c r="AG98" i="14" s="1"/>
  <c r="AK98" i="14" s="1"/>
  <c r="AO98" i="14" s="1"/>
  <c r="AS98" i="14" s="1"/>
  <c r="AW98" i="14" s="1"/>
  <c r="BA98" i="14" s="1"/>
  <c r="BE98" i="14" s="1"/>
  <c r="BI98" i="14" s="1"/>
  <c r="BM98" i="14" s="1"/>
  <c r="BQ98" i="14" s="1"/>
  <c r="BU98" i="14" s="1"/>
  <c r="BY98" i="14" s="1"/>
  <c r="CC98" i="14" s="1"/>
  <c r="CG98" i="14" s="1"/>
  <c r="CK98" i="14" s="1"/>
  <c r="CO98" i="14" s="1"/>
  <c r="CS98" i="14" s="1"/>
  <c r="CW98" i="14" s="1"/>
  <c r="DA98" i="14" s="1"/>
  <c r="AH34" i="14"/>
  <c r="AL34" i="14" s="1"/>
  <c r="AP34" i="14" s="1"/>
  <c r="AT34" i="14" s="1"/>
  <c r="AX34" i="14" s="1"/>
  <c r="BB34" i="14" s="1"/>
  <c r="BF34" i="14" s="1"/>
  <c r="BJ34" i="14" s="1"/>
  <c r="BN34" i="14" s="1"/>
  <c r="BR34" i="14" s="1"/>
  <c r="BV34" i="14" s="1"/>
  <c r="BZ34" i="14" s="1"/>
  <c r="CD34" i="14" s="1"/>
  <c r="CH34" i="14" s="1"/>
  <c r="CL34" i="14" s="1"/>
  <c r="CP34" i="14" s="1"/>
  <c r="CT34" i="14" s="1"/>
  <c r="CX34" i="14" s="1"/>
  <c r="DB34" i="14" s="1"/>
  <c r="N81" i="14"/>
  <c r="N82" i="14" s="1"/>
  <c r="R82" i="14" s="1"/>
  <c r="V82" i="14" s="1"/>
  <c r="V102" i="14"/>
  <c r="Z102" i="14" s="1"/>
  <c r="AD102" i="14" s="1"/>
  <c r="AH102" i="14" s="1"/>
  <c r="R18" i="14"/>
  <c r="V18" i="14" s="1"/>
  <c r="Z18" i="14" s="1"/>
  <c r="AD18" i="14" s="1"/>
  <c r="AH18" i="14" s="1"/>
  <c r="AL18" i="14" s="1"/>
  <c r="AP18" i="14" s="1"/>
  <c r="AT18" i="14" s="1"/>
  <c r="AX18" i="14" s="1"/>
  <c r="BB18" i="14" s="1"/>
  <c r="BF18" i="14" s="1"/>
  <c r="BJ18" i="14" s="1"/>
  <c r="BN18" i="14" s="1"/>
  <c r="BR18" i="14" s="1"/>
  <c r="BV18" i="14" s="1"/>
  <c r="BZ18" i="14" s="1"/>
  <c r="CD18" i="14" s="1"/>
  <c r="CH18" i="14" s="1"/>
  <c r="CL18" i="14" s="1"/>
  <c r="CP18" i="14" s="1"/>
  <c r="CT18" i="14" s="1"/>
  <c r="CX18" i="14" s="1"/>
  <c r="DB18" i="14" s="1"/>
  <c r="N69" i="14"/>
  <c r="N70" i="14" s="1"/>
  <c r="CW117" i="14"/>
  <c r="CX117" i="14" s="1"/>
  <c r="Q110" i="14"/>
  <c r="U110" i="14" s="1"/>
  <c r="Y110" i="14" s="1"/>
  <c r="AC110" i="14" s="1"/>
  <c r="AG110" i="14" s="1"/>
  <c r="AK110" i="14" s="1"/>
  <c r="AO110" i="14" s="1"/>
  <c r="AS110" i="14" s="1"/>
  <c r="AW110" i="14" s="1"/>
  <c r="BA110" i="14" s="1"/>
  <c r="BE110" i="14" s="1"/>
  <c r="BI110" i="14" s="1"/>
  <c r="BM110" i="14" s="1"/>
  <c r="BQ110" i="14" s="1"/>
  <c r="BU110" i="14" s="1"/>
  <c r="BY110" i="14" s="1"/>
  <c r="CC110" i="14" s="1"/>
  <c r="CG110" i="14" s="1"/>
  <c r="CK110" i="14" s="1"/>
  <c r="CO110" i="14" s="1"/>
  <c r="CS110" i="14" s="1"/>
  <c r="CW110" i="14" s="1"/>
  <c r="DA110" i="14" s="1"/>
  <c r="N73" i="14"/>
  <c r="N74" i="14" s="1"/>
  <c r="Q42" i="14"/>
  <c r="U42" i="14" s="1"/>
  <c r="Y42" i="14" s="1"/>
  <c r="AC42" i="14" s="1"/>
  <c r="AG42" i="14" s="1"/>
  <c r="AK42" i="14" s="1"/>
  <c r="AO42" i="14" s="1"/>
  <c r="AS42" i="14" s="1"/>
  <c r="AW42" i="14" s="1"/>
  <c r="BA42" i="14" s="1"/>
  <c r="BE42" i="14" s="1"/>
  <c r="BI42" i="14" s="1"/>
  <c r="BM42" i="14" s="1"/>
  <c r="BQ42" i="14" s="1"/>
  <c r="BU42" i="14" s="1"/>
  <c r="BY42" i="14" s="1"/>
  <c r="CC42" i="14" s="1"/>
  <c r="CG42" i="14" s="1"/>
  <c r="CK42" i="14" s="1"/>
  <c r="CO42" i="14" s="1"/>
  <c r="CS42" i="14" s="1"/>
  <c r="CW42" i="14" s="1"/>
  <c r="DA42" i="14" s="1"/>
  <c r="AQ27" i="14"/>
  <c r="BG27" i="14"/>
  <c r="BC23" i="14"/>
  <c r="AM23" i="14"/>
  <c r="AU19" i="14"/>
  <c r="CQ19" i="14"/>
  <c r="BC19" i="14"/>
  <c r="Q70" i="14"/>
  <c r="U70" i="14" s="1"/>
  <c r="Y70" i="14" s="1"/>
  <c r="AC70" i="14" s="1"/>
  <c r="AG70" i="14" s="1"/>
  <c r="AK70" i="14" s="1"/>
  <c r="AO70" i="14" s="1"/>
  <c r="AS70" i="14" s="1"/>
  <c r="AW70" i="14" s="1"/>
  <c r="BA70" i="14" s="1"/>
  <c r="BE70" i="14" s="1"/>
  <c r="BI70" i="14" s="1"/>
  <c r="BM70" i="14" s="1"/>
  <c r="BQ70" i="14" s="1"/>
  <c r="BU70" i="14" s="1"/>
  <c r="BY70" i="14" s="1"/>
  <c r="CC70" i="14" s="1"/>
  <c r="CG70" i="14" s="1"/>
  <c r="CK70" i="14" s="1"/>
  <c r="CO70" i="14" s="1"/>
  <c r="CS70" i="14" s="1"/>
  <c r="CW70" i="14" s="1"/>
  <c r="DA70" i="14" s="1"/>
  <c r="R69" i="14"/>
  <c r="CP15" i="14"/>
  <c r="CQ15" i="14" s="1"/>
  <c r="R57" i="14"/>
  <c r="R58" i="14" s="1"/>
  <c r="DB29" i="14"/>
  <c r="R22" i="14"/>
  <c r="V22" i="14" s="1"/>
  <c r="Z22" i="14" s="1"/>
  <c r="AD22" i="14" s="1"/>
  <c r="AH22" i="14" s="1"/>
  <c r="AL22" i="14" s="1"/>
  <c r="AP22" i="14" s="1"/>
  <c r="AT22" i="14" s="1"/>
  <c r="AX22" i="14" s="1"/>
  <c r="BB22" i="14" s="1"/>
  <c r="BF22" i="14" s="1"/>
  <c r="BJ22" i="14" s="1"/>
  <c r="BN22" i="14" s="1"/>
  <c r="BR22" i="14" s="1"/>
  <c r="BV22" i="14" s="1"/>
  <c r="BZ22" i="14" s="1"/>
  <c r="CD22" i="14" s="1"/>
  <c r="CH22" i="14" s="1"/>
  <c r="CL22" i="14" s="1"/>
  <c r="CP22" i="14" s="1"/>
  <c r="CT22" i="14" s="1"/>
  <c r="CX22" i="14" s="1"/>
  <c r="DB22" i="14" s="1"/>
  <c r="BJ15" i="14"/>
  <c r="BK15" i="14" s="1"/>
  <c r="Q18" i="14"/>
  <c r="U18" i="14" s="1"/>
  <c r="Y18" i="14" s="1"/>
  <c r="Z15" i="14"/>
  <c r="AA15" i="14" s="1"/>
  <c r="CX25" i="14"/>
  <c r="CY15" i="14"/>
  <c r="BF15" i="14"/>
  <c r="BG15" i="14" s="1"/>
  <c r="Q114" i="14"/>
  <c r="U114" i="14" s="1"/>
  <c r="Y114" i="14" s="1"/>
  <c r="AC114" i="14" s="1"/>
  <c r="AG114" i="14" s="1"/>
  <c r="AK114" i="14" s="1"/>
  <c r="AO114" i="14" s="1"/>
  <c r="AS114" i="14" s="1"/>
  <c r="AW114" i="14" s="1"/>
  <c r="BA114" i="14" s="1"/>
  <c r="BE114" i="14" s="1"/>
  <c r="BI114" i="14" s="1"/>
  <c r="BM114" i="14" s="1"/>
  <c r="BQ114" i="14" s="1"/>
  <c r="BU114" i="14" s="1"/>
  <c r="BY114" i="14" s="1"/>
  <c r="CC114" i="14" s="1"/>
  <c r="CG114" i="14" s="1"/>
  <c r="CK114" i="14" s="1"/>
  <c r="CO114" i="14" s="1"/>
  <c r="CS114" i="14" s="1"/>
  <c r="CW114" i="14" s="1"/>
  <c r="DA114" i="14" s="1"/>
  <c r="N49" i="14"/>
  <c r="N50" i="14" s="1"/>
  <c r="M62" i="14"/>
  <c r="Q62" i="14" s="1"/>
  <c r="U62" i="14" s="1"/>
  <c r="Y62" i="14" s="1"/>
  <c r="AC62" i="14" s="1"/>
  <c r="AG62" i="14" s="1"/>
  <c r="AK62" i="14" s="1"/>
  <c r="AO62" i="14" s="1"/>
  <c r="AS62" i="14" s="1"/>
  <c r="AW62" i="14" s="1"/>
  <c r="BA62" i="14" s="1"/>
  <c r="BE62" i="14" s="1"/>
  <c r="BI62" i="14" s="1"/>
  <c r="BM62" i="14" s="1"/>
  <c r="BQ62" i="14" s="1"/>
  <c r="BU62" i="14" s="1"/>
  <c r="BY62" i="14" s="1"/>
  <c r="CC62" i="14" s="1"/>
  <c r="CG62" i="14" s="1"/>
  <c r="CK62" i="14" s="1"/>
  <c r="CO62" i="14" s="1"/>
  <c r="CS62" i="14" s="1"/>
  <c r="CW62" i="14" s="1"/>
  <c r="DA62" i="14" s="1"/>
  <c r="N61" i="14"/>
  <c r="N62" i="14" s="1"/>
  <c r="M58" i="14"/>
  <c r="Q58" i="14" s="1"/>
  <c r="U58" i="14" s="1"/>
  <c r="Y58" i="14" s="1"/>
  <c r="AC58" i="14" s="1"/>
  <c r="AG58" i="14" s="1"/>
  <c r="AK58" i="14" s="1"/>
  <c r="AO58" i="14" s="1"/>
  <c r="AS58" i="14" s="1"/>
  <c r="AW58" i="14" s="1"/>
  <c r="BA58" i="14" s="1"/>
  <c r="BE58" i="14" s="1"/>
  <c r="BI58" i="14" s="1"/>
  <c r="BM58" i="14" s="1"/>
  <c r="BQ58" i="14" s="1"/>
  <c r="BU58" i="14" s="1"/>
  <c r="BY58" i="14" s="1"/>
  <c r="CC58" i="14" s="1"/>
  <c r="CG58" i="14" s="1"/>
  <c r="CK58" i="14" s="1"/>
  <c r="CO58" i="14" s="1"/>
  <c r="CS58" i="14" s="1"/>
  <c r="CW58" i="14" s="1"/>
  <c r="DA58" i="14" s="1"/>
  <c r="CT29" i="14"/>
  <c r="R73" i="14"/>
  <c r="Q74" i="14"/>
  <c r="U74" i="14" s="1"/>
  <c r="Y74" i="14" s="1"/>
  <c r="AC74" i="14" s="1"/>
  <c r="AG74" i="14" s="1"/>
  <c r="AK74" i="14" s="1"/>
  <c r="AO74" i="14" s="1"/>
  <c r="AS74" i="14" s="1"/>
  <c r="AW74" i="14" s="1"/>
  <c r="BA74" i="14" s="1"/>
  <c r="BE74" i="14" s="1"/>
  <c r="BI74" i="14" s="1"/>
  <c r="BM74" i="14" s="1"/>
  <c r="BQ74" i="14" s="1"/>
  <c r="BU74" i="14" s="1"/>
  <c r="BY74" i="14" s="1"/>
  <c r="CC74" i="14" s="1"/>
  <c r="CG74" i="14" s="1"/>
  <c r="CK74" i="14" s="1"/>
  <c r="CO74" i="14" s="1"/>
  <c r="CS74" i="14" s="1"/>
  <c r="CW74" i="14" s="1"/>
  <c r="DA74" i="14" s="1"/>
  <c r="S15" i="14"/>
  <c r="AH15" i="14"/>
  <c r="AI15" i="14" s="1"/>
  <c r="BN15" i="14"/>
  <c r="BO15" i="14" s="1"/>
  <c r="AL15" i="14"/>
  <c r="AM15" i="14" s="1"/>
  <c r="CT15" i="14"/>
  <c r="CU15" i="14" s="1"/>
  <c r="BR15" i="14"/>
  <c r="N15" i="14"/>
  <c r="N16" i="14" s="1"/>
  <c r="R16" i="14" s="1"/>
  <c r="V16" i="14" s="1"/>
  <c r="AP15" i="14"/>
  <c r="AQ15" i="14" s="1"/>
  <c r="DB15" i="14"/>
  <c r="DC15" i="14" s="1"/>
  <c r="BV15" i="14"/>
  <c r="BW15" i="14" s="1"/>
  <c r="CL15" i="14"/>
  <c r="CM15" i="14" s="1"/>
  <c r="AS117" i="14"/>
  <c r="AT117" i="14" s="1"/>
  <c r="Z42" i="14"/>
  <c r="AD42" i="14" s="1"/>
  <c r="AH42" i="14" s="1"/>
  <c r="AL42" i="14" s="1"/>
  <c r="AP42" i="14" s="1"/>
  <c r="AT42" i="14" s="1"/>
  <c r="AX42" i="14" s="1"/>
  <c r="BB42" i="14" s="1"/>
  <c r="BF42" i="14" s="1"/>
  <c r="BJ42" i="14" s="1"/>
  <c r="BN42" i="14" s="1"/>
  <c r="BR42" i="14" s="1"/>
  <c r="BV42" i="14" s="1"/>
  <c r="BZ42" i="14" s="1"/>
  <c r="CD42" i="14" s="1"/>
  <c r="AC94" i="14"/>
  <c r="AG94" i="14" s="1"/>
  <c r="AK94" i="14" s="1"/>
  <c r="AO94" i="14" s="1"/>
  <c r="AS94" i="14" s="1"/>
  <c r="AW94" i="14" s="1"/>
  <c r="BA94" i="14" s="1"/>
  <c r="BE94" i="14" s="1"/>
  <c r="BI94" i="14" s="1"/>
  <c r="BM94" i="14" s="1"/>
  <c r="BQ94" i="14" s="1"/>
  <c r="BU94" i="14" s="1"/>
  <c r="BY94" i="14" s="1"/>
  <c r="CC94" i="14" s="1"/>
  <c r="CG94" i="14" s="1"/>
  <c r="CK94" i="14" s="1"/>
  <c r="CO94" i="14" s="1"/>
  <c r="CS94" i="14" s="1"/>
  <c r="CW94" i="14" s="1"/>
  <c r="DA94" i="14" s="1"/>
  <c r="AD93" i="14"/>
  <c r="S15" i="1"/>
  <c r="Q54" i="14"/>
  <c r="U54" i="14" s="1"/>
  <c r="Y54" i="14" s="1"/>
  <c r="AC54" i="14" s="1"/>
  <c r="AG54" i="14" s="1"/>
  <c r="AK54" i="14" s="1"/>
  <c r="AO54" i="14" s="1"/>
  <c r="AS54" i="14" s="1"/>
  <c r="AW54" i="14" s="1"/>
  <c r="BA54" i="14" s="1"/>
  <c r="BE54" i="14" s="1"/>
  <c r="BI54" i="14" s="1"/>
  <c r="BM54" i="14" s="1"/>
  <c r="BQ54" i="14" s="1"/>
  <c r="BU54" i="14" s="1"/>
  <c r="BY54" i="14" s="1"/>
  <c r="CC54" i="14" s="1"/>
  <c r="CG54" i="14" s="1"/>
  <c r="CK54" i="14" s="1"/>
  <c r="CO54" i="14" s="1"/>
  <c r="CS54" i="14" s="1"/>
  <c r="CW54" i="14" s="1"/>
  <c r="DA54" i="14" s="1"/>
  <c r="CH15" i="14"/>
  <c r="CI15" i="14" s="1"/>
  <c r="Z77" i="14"/>
  <c r="V105" i="14"/>
  <c r="Q30" i="14"/>
  <c r="U30" i="14" s="1"/>
  <c r="Y30" i="14" s="1"/>
  <c r="AC30" i="14" s="1"/>
  <c r="AG30" i="14" s="1"/>
  <c r="AK30" i="14" s="1"/>
  <c r="AO30" i="14" s="1"/>
  <c r="AS30" i="14" s="1"/>
  <c r="AW30" i="14" s="1"/>
  <c r="BA30" i="14" s="1"/>
  <c r="BE30" i="14" s="1"/>
  <c r="BI30" i="14" s="1"/>
  <c r="BM30" i="14" s="1"/>
  <c r="BQ30" i="14" s="1"/>
  <c r="BU30" i="14" s="1"/>
  <c r="BY30" i="14" s="1"/>
  <c r="CC30" i="14" s="1"/>
  <c r="CG30" i="14" s="1"/>
  <c r="CK30" i="14" s="1"/>
  <c r="CO30" i="14" s="1"/>
  <c r="CS30" i="14" s="1"/>
  <c r="CW30" i="14" s="1"/>
  <c r="DA30" i="14" s="1"/>
  <c r="CD15" i="14"/>
  <c r="CE15" i="14" s="1"/>
  <c r="AT15" i="14"/>
  <c r="AU15" i="14" s="1"/>
  <c r="N53" i="14"/>
  <c r="N54" i="14" s="1"/>
  <c r="R54" i="14" s="1"/>
  <c r="R98" i="14"/>
  <c r="V98" i="14" s="1"/>
  <c r="Z98" i="14" s="1"/>
  <c r="AD98" i="14" s="1"/>
  <c r="AH98" i="14" s="1"/>
  <c r="AL98" i="14" s="1"/>
  <c r="AP98" i="14" s="1"/>
  <c r="AT98" i="14" s="1"/>
  <c r="AX98" i="14" s="1"/>
  <c r="BB98" i="14" s="1"/>
  <c r="BF98" i="14" s="1"/>
  <c r="BJ98" i="14" s="1"/>
  <c r="BN98" i="14" s="1"/>
  <c r="BR98" i="14" s="1"/>
  <c r="BV98" i="14" s="1"/>
  <c r="BZ98" i="14" s="1"/>
  <c r="R61" i="14"/>
  <c r="CS117" i="14"/>
  <c r="CT117" i="14" s="1"/>
  <c r="R49" i="14"/>
  <c r="Q50" i="14"/>
  <c r="U50" i="14" s="1"/>
  <c r="Y50" i="14" s="1"/>
  <c r="AC50" i="14" s="1"/>
  <c r="AG50" i="14" s="1"/>
  <c r="AK50" i="14" s="1"/>
  <c r="AO50" i="14" s="1"/>
  <c r="AS50" i="14" s="1"/>
  <c r="AW50" i="14" s="1"/>
  <c r="BA50" i="14" s="1"/>
  <c r="BE50" i="14" s="1"/>
  <c r="BI50" i="14" s="1"/>
  <c r="BM50" i="14" s="1"/>
  <c r="BQ50" i="14" s="1"/>
  <c r="BU50" i="14" s="1"/>
  <c r="BY50" i="14" s="1"/>
  <c r="CC50" i="14" s="1"/>
  <c r="CG50" i="14" s="1"/>
  <c r="CK50" i="14" s="1"/>
  <c r="CO50" i="14" s="1"/>
  <c r="CS50" i="14" s="1"/>
  <c r="CW50" i="14" s="1"/>
  <c r="DA50" i="14" s="1"/>
  <c r="M38" i="14"/>
  <c r="Q38" i="14" s="1"/>
  <c r="U38" i="14" s="1"/>
  <c r="Y38" i="14" s="1"/>
  <c r="AC38" i="14" s="1"/>
  <c r="AG38" i="14" s="1"/>
  <c r="AK38" i="14" s="1"/>
  <c r="AO38" i="14" s="1"/>
  <c r="AS38" i="14" s="1"/>
  <c r="AW38" i="14" s="1"/>
  <c r="BA38" i="14" s="1"/>
  <c r="BE38" i="14" s="1"/>
  <c r="BI38" i="14" s="1"/>
  <c r="BM38" i="14" s="1"/>
  <c r="BQ38" i="14" s="1"/>
  <c r="BU38" i="14" s="1"/>
  <c r="BY38" i="14" s="1"/>
  <c r="CC38" i="14" s="1"/>
  <c r="CG38" i="14" s="1"/>
  <c r="CK38" i="14" s="1"/>
  <c r="CO38" i="14" s="1"/>
  <c r="CS38" i="14" s="1"/>
  <c r="CW38" i="14" s="1"/>
  <c r="DA38" i="14" s="1"/>
  <c r="N37" i="14"/>
  <c r="N38" i="14" s="1"/>
  <c r="R38" i="14" s="1"/>
  <c r="V38" i="14" s="1"/>
  <c r="Z38" i="14" s="1"/>
  <c r="AD38" i="14" s="1"/>
  <c r="AH38" i="14" s="1"/>
  <c r="AL38" i="14" s="1"/>
  <c r="AP38" i="14" s="1"/>
  <c r="AT38" i="14" s="1"/>
  <c r="AX38" i="14" s="1"/>
  <c r="BB38" i="14" s="1"/>
  <c r="BF38" i="14" s="1"/>
  <c r="BJ38" i="14" s="1"/>
  <c r="BN38" i="14" s="1"/>
  <c r="BR38" i="14" s="1"/>
  <c r="BV38" i="14" s="1"/>
  <c r="BZ38" i="14" s="1"/>
  <c r="CD38" i="14" s="1"/>
  <c r="CH38" i="14" s="1"/>
  <c r="CL38" i="14" s="1"/>
  <c r="CP38" i="14" s="1"/>
  <c r="CT38" i="14" s="1"/>
  <c r="CX38" i="14" s="1"/>
  <c r="DB38" i="14" s="1"/>
  <c r="AX15" i="14"/>
  <c r="AY15" i="14" s="1"/>
  <c r="BZ15" i="14"/>
  <c r="CA15" i="14" s="1"/>
  <c r="AD15" i="14"/>
  <c r="AE15" i="14" s="1"/>
  <c r="N29" i="14"/>
  <c r="N30" i="14" s="1"/>
  <c r="R30" i="14" s="1"/>
  <c r="V30" i="14" s="1"/>
  <c r="AL101" i="14"/>
  <c r="AL102" i="14" s="1"/>
  <c r="AP102" i="14" s="1"/>
  <c r="AT102" i="14" s="1"/>
  <c r="AX102" i="14" s="1"/>
  <c r="BB102" i="14" s="1"/>
  <c r="BF102" i="14" s="1"/>
  <c r="BJ102" i="14" s="1"/>
  <c r="BN102" i="14" s="1"/>
  <c r="BR102" i="14" s="1"/>
  <c r="BV102" i="14" s="1"/>
  <c r="BZ102" i="14" s="1"/>
  <c r="CD102" i="14" s="1"/>
  <c r="CH102" i="14" s="1"/>
  <c r="CL102" i="14" s="1"/>
  <c r="CP102" i="14" s="1"/>
  <c r="CT102" i="14" s="1"/>
  <c r="CX102" i="14" s="1"/>
  <c r="DB102" i="14" s="1"/>
  <c r="N25" i="14"/>
  <c r="N26" i="14" s="1"/>
  <c r="R26" i="14" s="1"/>
  <c r="V26" i="14" s="1"/>
  <c r="Z26" i="14" s="1"/>
  <c r="AD26" i="14" s="1"/>
  <c r="AH26" i="14" s="1"/>
  <c r="AL26" i="14" s="1"/>
  <c r="AP26" i="14" s="1"/>
  <c r="AT26" i="14" s="1"/>
  <c r="AX26" i="14" s="1"/>
  <c r="BB26" i="14" s="1"/>
  <c r="BF26" i="14" s="1"/>
  <c r="BJ26" i="14" s="1"/>
  <c r="BN26" i="14" s="1"/>
  <c r="BR26" i="14" s="1"/>
  <c r="BV26" i="14" s="1"/>
  <c r="BZ26" i="14" s="1"/>
  <c r="CD26" i="14" s="1"/>
  <c r="CH26" i="14" s="1"/>
  <c r="CL26" i="14" s="1"/>
  <c r="CP26" i="14" s="1"/>
  <c r="CT26" i="14" s="1"/>
  <c r="Q82" i="14"/>
  <c r="U82" i="14" s="1"/>
  <c r="Y82" i="14" s="1"/>
  <c r="AC82" i="14" s="1"/>
  <c r="AG82" i="14" s="1"/>
  <c r="AK82" i="14" s="1"/>
  <c r="AO82" i="14" s="1"/>
  <c r="AS82" i="14" s="1"/>
  <c r="AW82" i="14" s="1"/>
  <c r="BA82" i="14" s="1"/>
  <c r="BE82" i="14" s="1"/>
  <c r="BI82" i="14" s="1"/>
  <c r="BM82" i="14" s="1"/>
  <c r="BQ82" i="14" s="1"/>
  <c r="BU82" i="14" s="1"/>
  <c r="BY82" i="14" s="1"/>
  <c r="CC82" i="14" s="1"/>
  <c r="CG82" i="14" s="1"/>
  <c r="CK82" i="14" s="1"/>
  <c r="CO82" i="14" s="1"/>
  <c r="CS82" i="14" s="1"/>
  <c r="CW82" i="14" s="1"/>
  <c r="DA82" i="14" s="1"/>
  <c r="CD97" i="14"/>
  <c r="N89" i="14"/>
  <c r="N90" i="14" s="1"/>
  <c r="F115" i="14"/>
  <c r="L42" i="11"/>
  <c r="H42" i="11"/>
  <c r="K42" i="11" s="1"/>
  <c r="BL42" i="11"/>
  <c r="AV42" i="11"/>
  <c r="P42" i="11"/>
  <c r="T42" i="11"/>
  <c r="AN42" i="11"/>
  <c r="BO19" i="14"/>
  <c r="AJ42" i="11"/>
  <c r="BX42" i="11"/>
  <c r="AR42" i="11"/>
  <c r="CF42" i="11"/>
  <c r="AF42" i="11"/>
  <c r="X42" i="11"/>
  <c r="BH42" i="11"/>
  <c r="CR42" i="11"/>
  <c r="AB42" i="11"/>
  <c r="BT42" i="11"/>
  <c r="BP42" i="11"/>
  <c r="CN42" i="11"/>
  <c r="F42" i="11"/>
  <c r="CV42" i="11"/>
  <c r="CJ42" i="11"/>
  <c r="CI71" i="14"/>
  <c r="AA75" i="14"/>
  <c r="CY67" i="14"/>
  <c r="AM91" i="14"/>
  <c r="AY91" i="14"/>
  <c r="Q40" i="14"/>
  <c r="U40" i="14" s="1"/>
  <c r="Y40" i="14" s="1"/>
  <c r="AC40" i="14" s="1"/>
  <c r="AG40" i="14" s="1"/>
  <c r="AK40" i="14" s="1"/>
  <c r="AO40" i="14" s="1"/>
  <c r="AS40" i="14" s="1"/>
  <c r="AW40" i="14" s="1"/>
  <c r="BA40" i="14" s="1"/>
  <c r="BE40" i="14" s="1"/>
  <c r="BI40" i="14" s="1"/>
  <c r="BM40" i="14" s="1"/>
  <c r="BQ40" i="14" s="1"/>
  <c r="BU40" i="14" s="1"/>
  <c r="BY40" i="14" s="1"/>
  <c r="CC40" i="14" s="1"/>
  <c r="CG40" i="14" s="1"/>
  <c r="CK40" i="14" s="1"/>
  <c r="CO40" i="14" s="1"/>
  <c r="CS40" i="14" s="1"/>
  <c r="BK111" i="14"/>
  <c r="BG63" i="14"/>
  <c r="Y99" i="14"/>
  <c r="X100" i="14"/>
  <c r="AB100" i="14" s="1"/>
  <c r="AF100" i="14" s="1"/>
  <c r="AJ100" i="14" s="1"/>
  <c r="AN100" i="14" s="1"/>
  <c r="AR100" i="14" s="1"/>
  <c r="AV100" i="14" s="1"/>
  <c r="AZ100" i="14" s="1"/>
  <c r="BD100" i="14" s="1"/>
  <c r="BH100" i="14" s="1"/>
  <c r="BL100" i="14" s="1"/>
  <c r="BP100" i="14" s="1"/>
  <c r="BT100" i="14" s="1"/>
  <c r="Z99" i="14"/>
  <c r="Z100" i="14" s="1"/>
  <c r="BE95" i="14"/>
  <c r="BF95" i="14"/>
  <c r="BD96" i="14"/>
  <c r="BH96" i="14" s="1"/>
  <c r="BL96" i="14" s="1"/>
  <c r="BP96" i="14" s="1"/>
  <c r="BT96" i="14" s="1"/>
  <c r="BX96" i="14" s="1"/>
  <c r="CB96" i="14" s="1"/>
  <c r="CF96" i="14" s="1"/>
  <c r="CJ96" i="14" s="1"/>
  <c r="CN96" i="14" s="1"/>
  <c r="CR96" i="14" s="1"/>
  <c r="CV96" i="14" s="1"/>
  <c r="CZ96" i="14" s="1"/>
  <c r="CC95" i="14"/>
  <c r="CD95" i="14"/>
  <c r="DA95" i="14"/>
  <c r="DB95" i="14"/>
  <c r="AA103" i="14"/>
  <c r="AQ59" i="14"/>
  <c r="CM75" i="14"/>
  <c r="AE47" i="14"/>
  <c r="O43" i="14"/>
  <c r="O44" i="14" s="1"/>
  <c r="M44" i="14"/>
  <c r="Q44" i="14" s="1"/>
  <c r="U44" i="14" s="1"/>
  <c r="CM111" i="14"/>
  <c r="CY95" i="14"/>
  <c r="AI51" i="14"/>
  <c r="AI75" i="14"/>
  <c r="CE59" i="14"/>
  <c r="BQ115" i="14"/>
  <c r="BS107" i="14"/>
  <c r="BG75" i="14"/>
  <c r="DC23" i="14"/>
  <c r="CA23" i="14"/>
  <c r="AU23" i="14"/>
  <c r="CM35" i="14"/>
  <c r="AQ43" i="14"/>
  <c r="CU51" i="14"/>
  <c r="BO51" i="14"/>
  <c r="Z113" i="14"/>
  <c r="CD109" i="14"/>
  <c r="AH105" i="14"/>
  <c r="CD105" i="14"/>
  <c r="AD65" i="14"/>
  <c r="AC117" i="14"/>
  <c r="AD117" i="14" s="1"/>
  <c r="BJ65" i="14"/>
  <c r="BI117" i="14"/>
  <c r="BJ117" i="14" s="1"/>
  <c r="CO117" i="14"/>
  <c r="CP117" i="14" s="1"/>
  <c r="CP65" i="14"/>
  <c r="Z61" i="14"/>
  <c r="Y117" i="14"/>
  <c r="Z117" i="14" s="1"/>
  <c r="BE117" i="14"/>
  <c r="BF117" i="14" s="1"/>
  <c r="BF61" i="14"/>
  <c r="CL61" i="14"/>
  <c r="CK117" i="14"/>
  <c r="CL117" i="14" s="1"/>
  <c r="V57" i="14"/>
  <c r="BB57" i="14"/>
  <c r="CH57" i="14"/>
  <c r="V53" i="14"/>
  <c r="U117" i="14"/>
  <c r="V117" i="14" s="1"/>
  <c r="BB53" i="14"/>
  <c r="BA117" i="14"/>
  <c r="BB117" i="14" s="1"/>
  <c r="AY111" i="14"/>
  <c r="AN14" i="11"/>
  <c r="AR14" i="11" s="1"/>
  <c r="AV14" i="11" s="1"/>
  <c r="AZ14" i="11" s="1"/>
  <c r="BD14" i="11" s="1"/>
  <c r="AJ14" i="11"/>
  <c r="AM71" i="14"/>
  <c r="AY75" i="14"/>
  <c r="BS63" i="14"/>
  <c r="BW83" i="14"/>
  <c r="N20" i="14"/>
  <c r="R20" i="14" s="1"/>
  <c r="AY27" i="14"/>
  <c r="CU99" i="14"/>
  <c r="BW107" i="14"/>
  <c r="BW111" i="14"/>
  <c r="CQ71" i="14"/>
  <c r="BS15" i="14"/>
  <c r="CI19" i="14"/>
  <c r="BO95" i="14"/>
  <c r="AM111" i="14"/>
  <c r="AQ55" i="14"/>
  <c r="R108" i="14"/>
  <c r="V108" i="14" s="1"/>
  <c r="Z108" i="14" s="1"/>
  <c r="AD108" i="14" s="1"/>
  <c r="AH108" i="14" s="1"/>
  <c r="AR58" i="14"/>
  <c r="AV58" i="14" s="1"/>
  <c r="AZ58" i="14" s="1"/>
  <c r="BD58" i="14" s="1"/>
  <c r="BH58" i="14" s="1"/>
  <c r="BL58" i="14" s="1"/>
  <c r="BP58" i="14" s="1"/>
  <c r="BT58" i="14" s="1"/>
  <c r="BX58" i="14"/>
  <c r="CB58" i="14" s="1"/>
  <c r="CF58" i="14" s="1"/>
  <c r="CJ58" i="14" s="1"/>
  <c r="CN58" i="14" s="1"/>
  <c r="CR58" i="14" s="1"/>
  <c r="CV58" i="14" s="1"/>
  <c r="CZ58" i="14" s="1"/>
  <c r="V73" i="14"/>
  <c r="BB73" i="14"/>
  <c r="CH73" i="14"/>
  <c r="AU107" i="14"/>
  <c r="DC67" i="14"/>
  <c r="BK47" i="14"/>
  <c r="AY67" i="14"/>
  <c r="AU91" i="14"/>
  <c r="AU125" i="14"/>
  <c r="R89" i="14"/>
  <c r="Q90" i="14"/>
  <c r="U90" i="14" s="1"/>
  <c r="Y90" i="14" s="1"/>
  <c r="AC90" i="14" s="1"/>
  <c r="AG90" i="14" s="1"/>
  <c r="AK90" i="14" s="1"/>
  <c r="AO90" i="14" s="1"/>
  <c r="AS90" i="14" s="1"/>
  <c r="AW90" i="14" s="1"/>
  <c r="BA90" i="14" s="1"/>
  <c r="BE90" i="14" s="1"/>
  <c r="BI90" i="14" s="1"/>
  <c r="BM90" i="14" s="1"/>
  <c r="BQ90" i="14" s="1"/>
  <c r="BU90" i="14" s="1"/>
  <c r="BY90" i="14" s="1"/>
  <c r="CC90" i="14" s="1"/>
  <c r="CG90" i="14" s="1"/>
  <c r="CK90" i="14" s="1"/>
  <c r="CO90" i="14" s="1"/>
  <c r="CS90" i="14" s="1"/>
  <c r="CW90" i="14" s="1"/>
  <c r="DA90" i="14" s="1"/>
  <c r="R85" i="14"/>
  <c r="Q117" i="14"/>
  <c r="R117" i="14" s="1"/>
  <c r="AW117" i="14"/>
  <c r="AX117" i="14" s="1"/>
  <c r="AX85" i="14"/>
  <c r="CD85" i="14"/>
  <c r="CC117" i="14"/>
  <c r="CD117" i="14" s="1"/>
  <c r="Q16" i="14"/>
  <c r="S107" i="14"/>
  <c r="BG19" i="14"/>
  <c r="CI35" i="14"/>
  <c r="W35" i="14"/>
  <c r="CA91" i="14"/>
  <c r="AU31" i="14"/>
  <c r="CU67" i="14"/>
  <c r="AE79" i="14"/>
  <c r="T34" i="14"/>
  <c r="X34" i="14" s="1"/>
  <c r="AB34" i="14" s="1"/>
  <c r="AF34" i="14" s="1"/>
  <c r="AJ34" i="14" s="1"/>
  <c r="AN34" i="14" s="1"/>
  <c r="AR34" i="14" s="1"/>
  <c r="AV34" i="14" s="1"/>
  <c r="AZ34" i="14" s="1"/>
  <c r="BD34" i="14" s="1"/>
  <c r="BH34" i="14" s="1"/>
  <c r="BL34" i="14" s="1"/>
  <c r="BP34" i="14" s="1"/>
  <c r="BT34" i="14" s="1"/>
  <c r="BX34" i="14" s="1"/>
  <c r="CB34" i="14" s="1"/>
  <c r="CF34" i="14" s="1"/>
  <c r="CJ34" i="14" s="1"/>
  <c r="CN34" i="14" s="1"/>
  <c r="CR34" i="14" s="1"/>
  <c r="CV34" i="14" s="1"/>
  <c r="CZ34" i="14" s="1"/>
  <c r="W106" i="14"/>
  <c r="AM31" i="14"/>
  <c r="AQ95" i="14"/>
  <c r="O111" i="14"/>
  <c r="O112" i="14" s="1"/>
  <c r="S112" i="14" s="1"/>
  <c r="W112" i="14" s="1"/>
  <c r="N112" i="14"/>
  <c r="R112" i="14" s="1"/>
  <c r="V112" i="14" s="1"/>
  <c r="BT117" i="14"/>
  <c r="BC31" i="14"/>
  <c r="CE87" i="14"/>
  <c r="AE63" i="14"/>
  <c r="BC63" i="14"/>
  <c r="BP15" i="11"/>
  <c r="BT15" i="11"/>
  <c r="BX15" i="11" s="1"/>
  <c r="CB15" i="11" s="1"/>
  <c r="CF15" i="11" s="1"/>
  <c r="CI23" i="14"/>
  <c r="AV117" i="14"/>
  <c r="AR98" i="14"/>
  <c r="AV98" i="14" s="1"/>
  <c r="AZ98" i="14" s="1"/>
  <c r="BD98" i="14" s="1"/>
  <c r="BH98" i="14" s="1"/>
  <c r="BL98" i="14" s="1"/>
  <c r="BP98" i="14" s="1"/>
  <c r="BT98" i="14" s="1"/>
  <c r="BX98" i="14"/>
  <c r="CB98" i="14" s="1"/>
  <c r="CF98" i="14" s="1"/>
  <c r="CJ98" i="14" s="1"/>
  <c r="CN98" i="14" s="1"/>
  <c r="CR98" i="14" s="1"/>
  <c r="CV98" i="14" s="1"/>
  <c r="CZ98" i="14" s="1"/>
  <c r="AI126" i="14"/>
  <c r="AM126" i="14" s="1"/>
  <c r="AQ126" i="14" s="1"/>
  <c r="CE107" i="14"/>
  <c r="BK91" i="14"/>
  <c r="X62" i="14"/>
  <c r="AB62" i="14" s="1"/>
  <c r="AF62" i="14" s="1"/>
  <c r="AJ62" i="14" s="1"/>
  <c r="AN62" i="14" s="1"/>
  <c r="AR62" i="14" s="1"/>
  <c r="AV62" i="14" s="1"/>
  <c r="AZ62" i="14" s="1"/>
  <c r="BD62" i="14" s="1"/>
  <c r="BH62" i="14" s="1"/>
  <c r="BL62" i="14" s="1"/>
  <c r="BP62" i="14" s="1"/>
  <c r="BT62" i="14" s="1"/>
  <c r="BX62" i="14" s="1"/>
  <c r="CB62" i="14" s="1"/>
  <c r="CF62" i="14" s="1"/>
  <c r="CJ62" i="14" s="1"/>
  <c r="CN62" i="14" s="1"/>
  <c r="CR62" i="14" s="1"/>
  <c r="CV62" i="14" s="1"/>
  <c r="CZ62" i="14" s="1"/>
  <c r="AJ86" i="14"/>
  <c r="AN86" i="14" s="1"/>
  <c r="AR86" i="14" s="1"/>
  <c r="AV86" i="14" s="1"/>
  <c r="AZ86" i="14" s="1"/>
  <c r="BD86" i="14" s="1"/>
  <c r="BH86" i="14" s="1"/>
  <c r="BL86" i="14" s="1"/>
  <c r="BP86" i="14"/>
  <c r="BT86" i="14" s="1"/>
  <c r="BX86" i="14" s="1"/>
  <c r="CB86" i="14" s="1"/>
  <c r="CF86" i="14" s="1"/>
  <c r="CJ86" i="14" s="1"/>
  <c r="CN86" i="14" s="1"/>
  <c r="CR86" i="14" s="1"/>
  <c r="CV86" i="14" s="1"/>
  <c r="CZ86" i="14" s="1"/>
  <c r="AF90" i="14"/>
  <c r="AJ90" i="14" s="1"/>
  <c r="AN90" i="14" s="1"/>
  <c r="AR90" i="14" s="1"/>
  <c r="AV90" i="14" s="1"/>
  <c r="AZ90" i="14" s="1"/>
  <c r="BD90" i="14" s="1"/>
  <c r="BH90" i="14" s="1"/>
  <c r="BL90" i="14" s="1"/>
  <c r="BP90" i="14" s="1"/>
  <c r="BT90" i="14" s="1"/>
  <c r="BX90" i="14" s="1"/>
  <c r="CB90" i="14" s="1"/>
  <c r="CF90" i="14" s="1"/>
  <c r="CJ90" i="14" s="1"/>
  <c r="CN90" i="14" s="1"/>
  <c r="CR90" i="14" s="1"/>
  <c r="CV90" i="14" s="1"/>
  <c r="CZ90" i="14" s="1"/>
  <c r="BD42" i="11"/>
  <c r="CU48" i="11"/>
  <c r="BO48" i="11"/>
  <c r="BD117" i="14"/>
  <c r="AV54" i="14"/>
  <c r="AZ54" i="14" s="1"/>
  <c r="BD54" i="14" s="1"/>
  <c r="BH54" i="14" s="1"/>
  <c r="BL54" i="14" s="1"/>
  <c r="BP54" i="14" s="1"/>
  <c r="BT54" i="14" s="1"/>
  <c r="BX54" i="14" s="1"/>
  <c r="CB54" i="14" s="1"/>
  <c r="CF54" i="14" s="1"/>
  <c r="CJ54" i="14" s="1"/>
  <c r="CN54" i="14" s="1"/>
  <c r="CR54" i="14" s="1"/>
  <c r="CV54" i="14" s="1"/>
  <c r="CZ54" i="14" s="1"/>
  <c r="Z30" i="14"/>
  <c r="AD30" i="14" s="1"/>
  <c r="AH30" i="14" s="1"/>
  <c r="AL30" i="14" s="1"/>
  <c r="AP30" i="14" s="1"/>
  <c r="AT30" i="14" s="1"/>
  <c r="AX30" i="14" s="1"/>
  <c r="BB30" i="14" s="1"/>
  <c r="BF30" i="14" s="1"/>
  <c r="BJ30" i="14" s="1"/>
  <c r="BN30" i="14" s="1"/>
  <c r="BR30" i="14" s="1"/>
  <c r="BV30" i="14" s="1"/>
  <c r="BZ30" i="14" s="1"/>
  <c r="CD30" i="14" s="1"/>
  <c r="CH30" i="14" s="1"/>
  <c r="CL30" i="14" s="1"/>
  <c r="CP30" i="14" s="1"/>
  <c r="AN117" i="14"/>
  <c r="M66" i="14"/>
  <c r="Q66" i="14" s="1"/>
  <c r="U66" i="14" s="1"/>
  <c r="Y66" i="14" s="1"/>
  <c r="AC66" i="14" s="1"/>
  <c r="AG66" i="14" s="1"/>
  <c r="AK66" i="14" s="1"/>
  <c r="AO66" i="14" s="1"/>
  <c r="AS66" i="14" s="1"/>
  <c r="AW66" i="14" s="1"/>
  <c r="BA66" i="14" s="1"/>
  <c r="BE66" i="14" s="1"/>
  <c r="BI66" i="14" s="1"/>
  <c r="BM66" i="14" s="1"/>
  <c r="BQ66" i="14" s="1"/>
  <c r="BU66" i="14" s="1"/>
  <c r="BY66" i="14" s="1"/>
  <c r="CC66" i="14" s="1"/>
  <c r="CG66" i="14" s="1"/>
  <c r="CK66" i="14" s="1"/>
  <c r="CO66" i="14" s="1"/>
  <c r="CS66" i="14" s="1"/>
  <c r="CW66" i="14" s="1"/>
  <c r="DA66" i="14" s="1"/>
  <c r="N65" i="14"/>
  <c r="N66" i="14" s="1"/>
  <c r="R66" i="14" s="1"/>
  <c r="V66" i="14" s="1"/>
  <c r="Z66" i="14" s="1"/>
  <c r="M117" i="14"/>
  <c r="N117" i="14" s="1"/>
  <c r="BZ65" i="14"/>
  <c r="BY117" i="14"/>
  <c r="BZ117" i="14" s="1"/>
  <c r="AO117" i="14"/>
  <c r="AP117" i="14" s="1"/>
  <c r="AP61" i="14"/>
  <c r="BU117" i="14"/>
  <c r="BV117" i="14" s="1"/>
  <c r="BV61" i="14"/>
  <c r="AL53" i="14"/>
  <c r="AK117" i="14"/>
  <c r="AL117" i="14" s="1"/>
  <c r="BR53" i="14"/>
  <c r="BQ117" i="14"/>
  <c r="BR117" i="14" s="1"/>
  <c r="AR117" i="14"/>
  <c r="BH117" i="14"/>
  <c r="CG117" i="14"/>
  <c r="CH117" i="14" s="1"/>
  <c r="CH41" i="14"/>
  <c r="T74" i="14"/>
  <c r="X74" i="14" s="1"/>
  <c r="AB74" i="14" s="1"/>
  <c r="AF74" i="14" s="1"/>
  <c r="AJ74" i="14" s="1"/>
  <c r="AN74" i="14" s="1"/>
  <c r="AR74" i="14" s="1"/>
  <c r="AV74" i="14" s="1"/>
  <c r="AZ74" i="14" s="1"/>
  <c r="BD74" i="14" s="1"/>
  <c r="BH74" i="14" s="1"/>
  <c r="BL74" i="14" s="1"/>
  <c r="BP74" i="14" s="1"/>
  <c r="BT74" i="14" s="1"/>
  <c r="BX74" i="14" s="1"/>
  <c r="CB74" i="14" s="1"/>
  <c r="CF74" i="14" s="1"/>
  <c r="CJ74" i="14" s="1"/>
  <c r="CN74" i="14" s="1"/>
  <c r="CR74" i="14" s="1"/>
  <c r="CV74" i="14" s="1"/>
  <c r="CZ74" i="14" s="1"/>
  <c r="CO67" i="14"/>
  <c r="AJ117" i="14"/>
  <c r="AZ117" i="14"/>
  <c r="BP117" i="14"/>
  <c r="AH73" i="14"/>
  <c r="BN73" i="14"/>
  <c r="CT73" i="14"/>
  <c r="AH69" i="14"/>
  <c r="AG117" i="14"/>
  <c r="AH117" i="14" s="1"/>
  <c r="BN69" i="14"/>
  <c r="BM117" i="14"/>
  <c r="BN117" i="14" s="1"/>
  <c r="DA91" i="14"/>
  <c r="DB91" i="14"/>
  <c r="CC83" i="14"/>
  <c r="AK75" i="14"/>
  <c r="AS67" i="14"/>
  <c r="AR68" i="14"/>
  <c r="AV68" i="14" s="1"/>
  <c r="AZ68" i="14" s="1"/>
  <c r="BD68" i="14" s="1"/>
  <c r="BH68" i="14" s="1"/>
  <c r="BL68" i="14" s="1"/>
  <c r="BP68" i="14" s="1"/>
  <c r="BT68" i="14" s="1"/>
  <c r="BX68" i="14" s="1"/>
  <c r="CB68" i="14" s="1"/>
  <c r="CF68" i="14" s="1"/>
  <c r="CJ68" i="14" s="1"/>
  <c r="CN68" i="14" s="1"/>
  <c r="CR68" i="14" s="1"/>
  <c r="CV68" i="14" s="1"/>
  <c r="CZ68" i="14" s="1"/>
  <c r="Z81" i="14"/>
  <c r="BF81" i="14"/>
  <c r="CL81" i="14"/>
  <c r="AW103" i="14"/>
  <c r="CW103" i="14"/>
  <c r="BX100" i="14"/>
  <c r="CB100" i="14" s="1"/>
  <c r="CF100" i="14" s="1"/>
  <c r="CJ100" i="14" s="1"/>
  <c r="CN100" i="14" s="1"/>
  <c r="CR100" i="14" s="1"/>
  <c r="CV100" i="14" s="1"/>
  <c r="CZ100" i="14" s="1"/>
  <c r="AP73" i="14"/>
  <c r="BV73" i="14"/>
  <c r="DB73" i="14"/>
  <c r="Y55" i="14"/>
  <c r="X56" i="14"/>
  <c r="AB56" i="14" s="1"/>
  <c r="AF56" i="14" s="1"/>
  <c r="AJ56" i="14" s="1"/>
  <c r="AN56" i="14" s="1"/>
  <c r="AR56" i="14" s="1"/>
  <c r="AV56" i="14" s="1"/>
  <c r="AZ56" i="14" s="1"/>
  <c r="BD56" i="14" s="1"/>
  <c r="BH56" i="14" s="1"/>
  <c r="BL56" i="14" s="1"/>
  <c r="BP56" i="14" s="1"/>
  <c r="BT56" i="14" s="1"/>
  <c r="BX56" i="14" s="1"/>
  <c r="CB56" i="14" s="1"/>
  <c r="CF56" i="14" s="1"/>
  <c r="CJ56" i="14" s="1"/>
  <c r="CN56" i="14" s="1"/>
  <c r="CR56" i="14" s="1"/>
  <c r="CV56" i="14" s="1"/>
  <c r="CZ56" i="14" s="1"/>
  <c r="BE55" i="14"/>
  <c r="BZ107" i="14"/>
  <c r="BY107" i="14"/>
  <c r="M103" i="14"/>
  <c r="L104" i="14"/>
  <c r="P104" i="14" s="1"/>
  <c r="T104" i="14" s="1"/>
  <c r="X104" i="14" s="1"/>
  <c r="AB104" i="14" s="1"/>
  <c r="AF104" i="14" s="1"/>
  <c r="AJ104" i="14" s="1"/>
  <c r="AN104" i="14" s="1"/>
  <c r="AR104" i="14" s="1"/>
  <c r="AV104" i="14" s="1"/>
  <c r="AZ104" i="14" s="1"/>
  <c r="BD104" i="14" s="1"/>
  <c r="BH104" i="14" s="1"/>
  <c r="BL104" i="14" s="1"/>
  <c r="BP104" i="14" s="1"/>
  <c r="BT104" i="14" s="1"/>
  <c r="BX104" i="14" s="1"/>
  <c r="CB104" i="14" s="1"/>
  <c r="CF104" i="14" s="1"/>
  <c r="CJ104" i="14" s="1"/>
  <c r="CN104" i="14" s="1"/>
  <c r="CR104" i="14" s="1"/>
  <c r="CV104" i="14" s="1"/>
  <c r="CZ104" i="14" s="1"/>
  <c r="Q99" i="14"/>
  <c r="P100" i="14"/>
  <c r="T100" i="14" s="1"/>
  <c r="V40" i="1"/>
  <c r="W40" i="1" s="1"/>
  <c r="BA103" i="14"/>
  <c r="BY103" i="14"/>
  <c r="CC99" i="14"/>
  <c r="N85" i="14"/>
  <c r="N86" i="14" s="1"/>
  <c r="M86" i="14"/>
  <c r="Q86" i="14" s="1"/>
  <c r="U86" i="14" s="1"/>
  <c r="Y86" i="14" s="1"/>
  <c r="AC86" i="14" s="1"/>
  <c r="AG86" i="14" s="1"/>
  <c r="AK86" i="14" s="1"/>
  <c r="AO86" i="14" s="1"/>
  <c r="AS86" i="14" s="1"/>
  <c r="AW86" i="14" s="1"/>
  <c r="BA86" i="14" s="1"/>
  <c r="BE86" i="14" s="1"/>
  <c r="BI86" i="14" s="1"/>
  <c r="BM86" i="14" s="1"/>
  <c r="BQ86" i="14" s="1"/>
  <c r="BU86" i="14" s="1"/>
  <c r="BY86" i="14" s="1"/>
  <c r="CC86" i="14" s="1"/>
  <c r="CG86" i="14" s="1"/>
  <c r="CK86" i="14" s="1"/>
  <c r="CO86" i="14" s="1"/>
  <c r="CS86" i="14" s="1"/>
  <c r="CW86" i="14" s="1"/>
  <c r="DA86" i="14" s="1"/>
  <c r="AC26" i="14"/>
  <c r="AG26" i="14" s="1"/>
  <c r="AK26" i="14" s="1"/>
  <c r="AO26" i="14" s="1"/>
  <c r="AS26" i="14" s="1"/>
  <c r="AW26" i="14" s="1"/>
  <c r="BA26" i="14" s="1"/>
  <c r="BE26" i="14" s="1"/>
  <c r="BI26" i="14" s="1"/>
  <c r="BM26" i="14" s="1"/>
  <c r="BQ26" i="14" s="1"/>
  <c r="BU26" i="14" s="1"/>
  <c r="BY26" i="14" s="1"/>
  <c r="CC26" i="14" s="1"/>
  <c r="CG26" i="14" s="1"/>
  <c r="CK26" i="14" s="1"/>
  <c r="CO26" i="14" s="1"/>
  <c r="CS26" i="14" s="1"/>
  <c r="CW26" i="14" s="1"/>
  <c r="DA26" i="14" s="1"/>
  <c r="CT31" i="14"/>
  <c r="Q64" i="14"/>
  <c r="U64" i="14" s="1"/>
  <c r="Y64" i="14" s="1"/>
  <c r="AC64" i="14" s="1"/>
  <c r="BP10" i="11"/>
  <c r="BH10" i="11"/>
  <c r="U13" i="14"/>
  <c r="BA13" i="14"/>
  <c r="CG13" i="14"/>
  <c r="AK13" i="14"/>
  <c r="BQ13" i="14"/>
  <c r="CW13" i="14"/>
  <c r="AO13" i="14"/>
  <c r="BU13" i="14"/>
  <c r="AE71" i="14" l="1"/>
  <c r="Z64" i="14"/>
  <c r="AD64" i="14" s="1"/>
  <c r="AH64" i="14" s="1"/>
  <c r="AL64" i="14" s="1"/>
  <c r="AP64" i="14" s="1"/>
  <c r="AT64" i="14" s="1"/>
  <c r="AX64" i="14" s="1"/>
  <c r="BB64" i="14" s="1"/>
  <c r="BF64" i="14" s="1"/>
  <c r="BJ64" i="14" s="1"/>
  <c r="BN64" i="14" s="1"/>
  <c r="BR64" i="14" s="1"/>
  <c r="BV64" i="14" s="1"/>
  <c r="BZ64" i="14" s="1"/>
  <c r="CD64" i="14" s="1"/>
  <c r="CH64" i="14" s="1"/>
  <c r="CL64" i="14" s="1"/>
  <c r="CP64" i="14" s="1"/>
  <c r="CT64" i="14" s="1"/>
  <c r="CX64" i="14" s="1"/>
  <c r="DB64" i="14" s="1"/>
  <c r="BM36" i="14"/>
  <c r="BQ36" i="14" s="1"/>
  <c r="BU36" i="14" s="1"/>
  <c r="BY36" i="14" s="1"/>
  <c r="CC36" i="14" s="1"/>
  <c r="CG36" i="14" s="1"/>
  <c r="CK36" i="14" s="1"/>
  <c r="CO36" i="14" s="1"/>
  <c r="CS36" i="14" s="1"/>
  <c r="CW36" i="14" s="1"/>
  <c r="DA36" i="14" s="1"/>
  <c r="BN24" i="14"/>
  <c r="BR24" i="14" s="1"/>
  <c r="BV24" i="14" s="1"/>
  <c r="BZ24" i="14" s="1"/>
  <c r="CD24" i="14" s="1"/>
  <c r="CH24" i="14" s="1"/>
  <c r="CL24" i="14" s="1"/>
  <c r="CP24" i="14" s="1"/>
  <c r="CT24" i="14" s="1"/>
  <c r="CX24" i="14" s="1"/>
  <c r="DB24" i="14" s="1"/>
  <c r="S40" i="1"/>
  <c r="U40" i="1" s="1"/>
  <c r="BU115" i="14"/>
  <c r="AG64" i="14"/>
  <c r="AK64" i="14" s="1"/>
  <c r="AO64" i="14" s="1"/>
  <c r="AS64" i="14" s="1"/>
  <c r="AW64" i="14" s="1"/>
  <c r="BA64" i="14" s="1"/>
  <c r="BE64" i="14" s="1"/>
  <c r="BI64" i="14" s="1"/>
  <c r="BM64" i="14" s="1"/>
  <c r="BQ64" i="14" s="1"/>
  <c r="BU64" i="14" s="1"/>
  <c r="BY64" i="14" s="1"/>
  <c r="CC64" i="14" s="1"/>
  <c r="CG64" i="14" s="1"/>
  <c r="CK64" i="14" s="1"/>
  <c r="CO64" i="14" s="1"/>
  <c r="CS64" i="14" s="1"/>
  <c r="CW64" i="14" s="1"/>
  <c r="DA64" i="14" s="1"/>
  <c r="DC71" i="14"/>
  <c r="S52" i="14"/>
  <c r="W52" i="14" s="1"/>
  <c r="AA52" i="14" s="1"/>
  <c r="AE52" i="14" s="1"/>
  <c r="AI52" i="14" s="1"/>
  <c r="AM52" i="14" s="1"/>
  <c r="AQ52" i="14" s="1"/>
  <c r="BM32" i="14"/>
  <c r="BQ32" i="14" s="1"/>
  <c r="BU32" i="14" s="1"/>
  <c r="BY32" i="14" s="1"/>
  <c r="CC32" i="14" s="1"/>
  <c r="CG32" i="14" s="1"/>
  <c r="CK32" i="14" s="1"/>
  <c r="CO32" i="14" s="1"/>
  <c r="CS32" i="14" s="1"/>
  <c r="CW32" i="14" s="1"/>
  <c r="DA32" i="14" s="1"/>
  <c r="AS52" i="14"/>
  <c r="AW52" i="14" s="1"/>
  <c r="BA52" i="14" s="1"/>
  <c r="BE52" i="14" s="1"/>
  <c r="BI52" i="14" s="1"/>
  <c r="BM52" i="14" s="1"/>
  <c r="BQ52" i="14" s="1"/>
  <c r="BU52" i="14" s="1"/>
  <c r="BY52" i="14" s="1"/>
  <c r="CC52" i="14" s="1"/>
  <c r="CG52" i="14" s="1"/>
  <c r="CK52" i="14" s="1"/>
  <c r="CO52" i="14" s="1"/>
  <c r="CS52" i="14" s="1"/>
  <c r="CW52" i="14" s="1"/>
  <c r="DA52" i="14" s="1"/>
  <c r="BW43" i="14"/>
  <c r="CE71" i="14"/>
  <c r="AI71" i="14"/>
  <c r="AQ47" i="14"/>
  <c r="AQ115" i="14" s="1"/>
  <c r="BO23" i="14"/>
  <c r="S84" i="14"/>
  <c r="W84" i="14" s="1"/>
  <c r="AA84" i="14" s="1"/>
  <c r="AE84" i="14" s="1"/>
  <c r="AI84" i="14" s="1"/>
  <c r="AK84" i="14"/>
  <c r="AO84" i="14" s="1"/>
  <c r="AS84" i="14" s="1"/>
  <c r="AW84" i="14" s="1"/>
  <c r="BA84" i="14" s="1"/>
  <c r="BE84" i="14" s="1"/>
  <c r="BI84" i="14" s="1"/>
  <c r="BM84" i="14" s="1"/>
  <c r="BQ84" i="14" s="1"/>
  <c r="BU84" i="14" s="1"/>
  <c r="BY84" i="14" s="1"/>
  <c r="CC84" i="14" s="1"/>
  <c r="CG84" i="14" s="1"/>
  <c r="CK84" i="14" s="1"/>
  <c r="CO84" i="14" s="1"/>
  <c r="CS84" i="14" s="1"/>
  <c r="CW84" i="14" s="1"/>
  <c r="DA84" i="14" s="1"/>
  <c r="CX84" i="14"/>
  <c r="DB84" i="14" s="1"/>
  <c r="CY83" i="14"/>
  <c r="S44" i="14"/>
  <c r="W44" i="14" s="1"/>
  <c r="BO75" i="14"/>
  <c r="BO67" i="14"/>
  <c r="BW55" i="14"/>
  <c r="S32" i="14"/>
  <c r="W32" i="14" s="1"/>
  <c r="AA32" i="14" s="1"/>
  <c r="AE32" i="14" s="1"/>
  <c r="AI32" i="14" s="1"/>
  <c r="AM32" i="14" s="1"/>
  <c r="AQ32" i="14" s="1"/>
  <c r="AU32" i="14" s="1"/>
  <c r="AY32" i="14" s="1"/>
  <c r="BC32" i="14" s="1"/>
  <c r="BG32" i="14" s="1"/>
  <c r="BK32" i="14" s="1"/>
  <c r="S72" i="14"/>
  <c r="W72" i="14" s="1"/>
  <c r="AA72" i="14" s="1"/>
  <c r="CK115" i="14"/>
  <c r="CT30" i="14"/>
  <c r="CX30" i="14" s="1"/>
  <c r="DB30" i="14" s="1"/>
  <c r="CD98" i="14"/>
  <c r="CH98" i="14" s="1"/>
  <c r="CL98" i="14" s="1"/>
  <c r="CP98" i="14" s="1"/>
  <c r="CT98" i="14" s="1"/>
  <c r="CX98" i="14" s="1"/>
  <c r="DB98" i="14" s="1"/>
  <c r="R74" i="14"/>
  <c r="AD100" i="14"/>
  <c r="AH100" i="14" s="1"/>
  <c r="AL100" i="14" s="1"/>
  <c r="AP100" i="14" s="1"/>
  <c r="AT100" i="14" s="1"/>
  <c r="AX100" i="14" s="1"/>
  <c r="BB100" i="14" s="1"/>
  <c r="BF100" i="14" s="1"/>
  <c r="BJ100" i="14" s="1"/>
  <c r="BN100" i="14" s="1"/>
  <c r="BR100" i="14" s="1"/>
  <c r="BV100" i="14" s="1"/>
  <c r="BZ100" i="14" s="1"/>
  <c r="CD100" i="14" s="1"/>
  <c r="CH100" i="14" s="1"/>
  <c r="CL100" i="14" s="1"/>
  <c r="CP100" i="14" s="1"/>
  <c r="CT100" i="14" s="1"/>
  <c r="CX100" i="14" s="1"/>
  <c r="CY99" i="14"/>
  <c r="AI87" i="14"/>
  <c r="AE99" i="14"/>
  <c r="AE91" i="14"/>
  <c r="CY91" i="14"/>
  <c r="AD92" i="14"/>
  <c r="AH92" i="14" s="1"/>
  <c r="AL92" i="14" s="1"/>
  <c r="AP92" i="14" s="1"/>
  <c r="AT92" i="14" s="1"/>
  <c r="AX92" i="14" s="1"/>
  <c r="BB92" i="14" s="1"/>
  <c r="BF92" i="14" s="1"/>
  <c r="BJ92" i="14" s="1"/>
  <c r="BN92" i="14" s="1"/>
  <c r="BR92" i="14" s="1"/>
  <c r="BV92" i="14" s="1"/>
  <c r="BZ92" i="14" s="1"/>
  <c r="CD92" i="14" s="1"/>
  <c r="CH92" i="14" s="1"/>
  <c r="CL92" i="14" s="1"/>
  <c r="CP92" i="14" s="1"/>
  <c r="CT92" i="14" s="1"/>
  <c r="CX92" i="14" s="1"/>
  <c r="DB92" i="14" s="1"/>
  <c r="AI111" i="14"/>
  <c r="AL108" i="14"/>
  <c r="AP108" i="14" s="1"/>
  <c r="AT108" i="14" s="1"/>
  <c r="AX108" i="14" s="1"/>
  <c r="BB108" i="14" s="1"/>
  <c r="BF108" i="14" s="1"/>
  <c r="BJ108" i="14" s="1"/>
  <c r="BN108" i="14" s="1"/>
  <c r="BR108" i="14" s="1"/>
  <c r="BV108" i="14" s="1"/>
  <c r="S92" i="14"/>
  <c r="W92" i="14" s="1"/>
  <c r="R92" i="14"/>
  <c r="V92" i="14" s="1"/>
  <c r="Z92" i="14" s="1"/>
  <c r="CI79" i="14"/>
  <c r="CI115" i="14" s="1"/>
  <c r="S60" i="14"/>
  <c r="W60" i="14" s="1"/>
  <c r="AA60" i="14" s="1"/>
  <c r="AE60" i="14" s="1"/>
  <c r="BJ80" i="14"/>
  <c r="BN80" i="14" s="1"/>
  <c r="BR80" i="14" s="1"/>
  <c r="BV80" i="14" s="1"/>
  <c r="BZ80" i="14" s="1"/>
  <c r="CD80" i="14" s="1"/>
  <c r="CH80" i="14" s="1"/>
  <c r="CL80" i="14" s="1"/>
  <c r="CP80" i="14" s="1"/>
  <c r="CT80" i="14" s="1"/>
  <c r="CX80" i="14" s="1"/>
  <c r="DB80" i="14" s="1"/>
  <c r="S28" i="14"/>
  <c r="W28" i="14" s="1"/>
  <c r="AA28" i="14" s="1"/>
  <c r="AE28" i="14" s="1"/>
  <c r="AI28" i="14" s="1"/>
  <c r="AM28" i="14" s="1"/>
  <c r="AQ28" i="14" s="1"/>
  <c r="AU28" i="14" s="1"/>
  <c r="AY28" i="14" s="1"/>
  <c r="BC28" i="14" s="1"/>
  <c r="BG28" i="14" s="1"/>
  <c r="BK28" i="14" s="1"/>
  <c r="BO28" i="14" s="1"/>
  <c r="BS28" i="14" s="1"/>
  <c r="BW28" i="14" s="1"/>
  <c r="CA28" i="14" s="1"/>
  <c r="CE28" i="14" s="1"/>
  <c r="CI28" i="14" s="1"/>
  <c r="CM28" i="14" s="1"/>
  <c r="CQ28" i="14" s="1"/>
  <c r="CU28" i="14" s="1"/>
  <c r="CY28" i="14" s="1"/>
  <c r="CY75" i="14"/>
  <c r="AH60" i="14"/>
  <c r="AL60" i="14" s="1"/>
  <c r="AP60" i="14" s="1"/>
  <c r="AT60" i="14" s="1"/>
  <c r="AX60" i="14" s="1"/>
  <c r="BB60" i="14" s="1"/>
  <c r="BF60" i="14" s="1"/>
  <c r="BJ60" i="14" s="1"/>
  <c r="BN60" i="14" s="1"/>
  <c r="BR60" i="14" s="1"/>
  <c r="BV60" i="14" s="1"/>
  <c r="BZ60" i="14" s="1"/>
  <c r="CD60" i="14" s="1"/>
  <c r="CH60" i="14" s="1"/>
  <c r="CL60" i="14" s="1"/>
  <c r="CP60" i="14" s="1"/>
  <c r="CT60" i="14" s="1"/>
  <c r="CX60" i="14" s="1"/>
  <c r="DB60" i="14" s="1"/>
  <c r="CQ83" i="14"/>
  <c r="AM83" i="14"/>
  <c r="AP76" i="14"/>
  <c r="AT76" i="14" s="1"/>
  <c r="AX76" i="14" s="1"/>
  <c r="BB76" i="14" s="1"/>
  <c r="BF76" i="14" s="1"/>
  <c r="BJ76" i="14" s="1"/>
  <c r="BN76" i="14" s="1"/>
  <c r="BR76" i="14" s="1"/>
  <c r="BV76" i="14" s="1"/>
  <c r="BZ76" i="14" s="1"/>
  <c r="CD76" i="14" s="1"/>
  <c r="CH76" i="14" s="1"/>
  <c r="CL76" i="14" s="1"/>
  <c r="CP76" i="14" s="1"/>
  <c r="CT76" i="14" s="1"/>
  <c r="CX76" i="14" s="1"/>
  <c r="DB76" i="14" s="1"/>
  <c r="AC115" i="14"/>
  <c r="BW71" i="14"/>
  <c r="AI59" i="14"/>
  <c r="AS115" i="14"/>
  <c r="AP48" i="14"/>
  <c r="AT48" i="14" s="1"/>
  <c r="AX48" i="14" s="1"/>
  <c r="BB48" i="14" s="1"/>
  <c r="BF48" i="14" s="1"/>
  <c r="BJ48" i="14" s="1"/>
  <c r="BN48" i="14" s="1"/>
  <c r="BR48" i="14" s="1"/>
  <c r="BV48" i="14" s="1"/>
  <c r="BZ48" i="14" s="1"/>
  <c r="CD48" i="14" s="1"/>
  <c r="CH48" i="14" s="1"/>
  <c r="CL48" i="14" s="1"/>
  <c r="CP48" i="14" s="1"/>
  <c r="CT48" i="14" s="1"/>
  <c r="CX48" i="14" s="1"/>
  <c r="DB48" i="14" s="1"/>
  <c r="Z44" i="14"/>
  <c r="AD44" i="14" s="1"/>
  <c r="AH44" i="14" s="1"/>
  <c r="AL44" i="14" s="1"/>
  <c r="AP44" i="14" s="1"/>
  <c r="AT44" i="14" s="1"/>
  <c r="AX44" i="14" s="1"/>
  <c r="BB44" i="14" s="1"/>
  <c r="BF44" i="14" s="1"/>
  <c r="BJ44" i="14" s="1"/>
  <c r="BN44" i="14" s="1"/>
  <c r="BR44" i="14" s="1"/>
  <c r="BV44" i="14" s="1"/>
  <c r="BZ44" i="14" s="1"/>
  <c r="CD44" i="14" s="1"/>
  <c r="CH44" i="14" s="1"/>
  <c r="CL44" i="14" s="1"/>
  <c r="CP44" i="14" s="1"/>
  <c r="CT44" i="14" s="1"/>
  <c r="CX44" i="14" s="1"/>
  <c r="DB44" i="14" s="1"/>
  <c r="S24" i="14"/>
  <c r="W24" i="14" s="1"/>
  <c r="AA24" i="14" s="1"/>
  <c r="AE24" i="14" s="1"/>
  <c r="AI24" i="14" s="1"/>
  <c r="AM24" i="14" s="1"/>
  <c r="AQ24" i="14" s="1"/>
  <c r="AU24" i="14" s="1"/>
  <c r="AY24" i="14" s="1"/>
  <c r="BC24" i="14" s="1"/>
  <c r="BG24" i="14" s="1"/>
  <c r="BK24" i="14" s="1"/>
  <c r="CQ23" i="14"/>
  <c r="BM115" i="14"/>
  <c r="DC27" i="14"/>
  <c r="BM28" i="14"/>
  <c r="BQ28" i="14" s="1"/>
  <c r="BU28" i="14" s="1"/>
  <c r="BY28" i="14" s="1"/>
  <c r="CC28" i="14" s="1"/>
  <c r="CG28" i="14" s="1"/>
  <c r="CK28" i="14" s="1"/>
  <c r="CO28" i="14" s="1"/>
  <c r="CS28" i="14" s="1"/>
  <c r="CW28" i="14" s="1"/>
  <c r="DA28" i="14" s="1"/>
  <c r="BN104" i="14"/>
  <c r="BR104" i="14" s="1"/>
  <c r="BV104" i="14" s="1"/>
  <c r="BZ104" i="14" s="1"/>
  <c r="CD104" i="14" s="1"/>
  <c r="CH104" i="14" s="1"/>
  <c r="CL104" i="14" s="1"/>
  <c r="CP104" i="14" s="1"/>
  <c r="CT104" i="14" s="1"/>
  <c r="CX104" i="14" s="1"/>
  <c r="DB104" i="14" s="1"/>
  <c r="S118" i="14"/>
  <c r="V20" i="14"/>
  <c r="Z20" i="14" s="1"/>
  <c r="AD20" i="14" s="1"/>
  <c r="AH20" i="14" s="1"/>
  <c r="AL20" i="14" s="1"/>
  <c r="AP20" i="14" s="1"/>
  <c r="AT20" i="14" s="1"/>
  <c r="AX20" i="14" s="1"/>
  <c r="BB20" i="14" s="1"/>
  <c r="BF20" i="14" s="1"/>
  <c r="BJ20" i="14" s="1"/>
  <c r="BN20" i="14" s="1"/>
  <c r="BR20" i="14" s="1"/>
  <c r="BV20" i="14" s="1"/>
  <c r="BZ20" i="14" s="1"/>
  <c r="CD20" i="14" s="1"/>
  <c r="CH20" i="14" s="1"/>
  <c r="CL20" i="14" s="1"/>
  <c r="CP20" i="14" s="1"/>
  <c r="CT20" i="14" s="1"/>
  <c r="CX20" i="14" s="1"/>
  <c r="DB20" i="14" s="1"/>
  <c r="AA43" i="14"/>
  <c r="BW103" i="14"/>
  <c r="U115" i="14"/>
  <c r="M115" i="14"/>
  <c r="R94" i="14"/>
  <c r="V94" i="14" s="1"/>
  <c r="Z94" i="14" s="1"/>
  <c r="AY19" i="14"/>
  <c r="U48" i="14"/>
  <c r="Y48" i="14" s="1"/>
  <c r="AC48" i="14" s="1"/>
  <c r="AG48" i="14" s="1"/>
  <c r="AK48" i="14" s="1"/>
  <c r="AO48" i="14" s="1"/>
  <c r="AS48" i="14" s="1"/>
  <c r="AW48" i="14" s="1"/>
  <c r="BA48" i="14" s="1"/>
  <c r="BE48" i="14" s="1"/>
  <c r="BI48" i="14" s="1"/>
  <c r="BM48" i="14" s="1"/>
  <c r="BQ48" i="14" s="1"/>
  <c r="BU48" i="14" s="1"/>
  <c r="BY48" i="14" s="1"/>
  <c r="CC48" i="14" s="1"/>
  <c r="CG48" i="14" s="1"/>
  <c r="CK48" i="14" s="1"/>
  <c r="CO48" i="14" s="1"/>
  <c r="CS48" i="14" s="1"/>
  <c r="CW48" i="14" s="1"/>
  <c r="DA48" i="14" s="1"/>
  <c r="AQ91" i="14"/>
  <c r="CU95" i="14"/>
  <c r="AA111" i="14"/>
  <c r="AA112" i="14" s="1"/>
  <c r="O35" i="14"/>
  <c r="O36" i="14" s="1"/>
  <c r="S36" i="14" s="1"/>
  <c r="W36" i="14" s="1"/>
  <c r="BI88" i="14"/>
  <c r="BM88" i="14" s="1"/>
  <c r="BQ88" i="14" s="1"/>
  <c r="BU88" i="14" s="1"/>
  <c r="BY88" i="14" s="1"/>
  <c r="CC88" i="14" s="1"/>
  <c r="CG88" i="14" s="1"/>
  <c r="CK88" i="14" s="1"/>
  <c r="CO88" i="14" s="1"/>
  <c r="CS88" i="14" s="1"/>
  <c r="CW88" i="14" s="1"/>
  <c r="DA88" i="14" s="1"/>
  <c r="AM107" i="14"/>
  <c r="W95" i="14"/>
  <c r="W96" i="14" s="1"/>
  <c r="AA96" i="14" s="1"/>
  <c r="AE96" i="14" s="1"/>
  <c r="AI96" i="14" s="1"/>
  <c r="V96" i="14"/>
  <c r="Z96" i="14" s="1"/>
  <c r="AD96" i="14" s="1"/>
  <c r="AH96" i="14" s="1"/>
  <c r="AL96" i="14" s="1"/>
  <c r="AP96" i="14" s="1"/>
  <c r="AT96" i="14" s="1"/>
  <c r="AX96" i="14" s="1"/>
  <c r="BB96" i="14" s="1"/>
  <c r="BF96" i="14" s="1"/>
  <c r="BJ96" i="14" s="1"/>
  <c r="BN96" i="14" s="1"/>
  <c r="BR96" i="14" s="1"/>
  <c r="BV96" i="14" s="1"/>
  <c r="BZ96" i="14" s="1"/>
  <c r="CD96" i="14" s="1"/>
  <c r="CH96" i="14" s="1"/>
  <c r="CL96" i="14" s="1"/>
  <c r="CP96" i="14" s="1"/>
  <c r="CT96" i="14" s="1"/>
  <c r="CX96" i="14" s="1"/>
  <c r="DB96" i="14" s="1"/>
  <c r="Q115" i="14"/>
  <c r="CH42" i="14"/>
  <c r="CL42" i="14" s="1"/>
  <c r="CP42" i="14" s="1"/>
  <c r="CT42" i="14" s="1"/>
  <c r="CX42" i="14" s="1"/>
  <c r="DB42" i="14" s="1"/>
  <c r="Z112" i="14"/>
  <c r="AD112" i="14" s="1"/>
  <c r="AH112" i="14" s="1"/>
  <c r="AL112" i="14" s="1"/>
  <c r="AP112" i="14" s="1"/>
  <c r="AT112" i="14" s="1"/>
  <c r="AX112" i="14" s="1"/>
  <c r="BB112" i="14" s="1"/>
  <c r="BF112" i="14" s="1"/>
  <c r="BJ112" i="14" s="1"/>
  <c r="BN112" i="14" s="1"/>
  <c r="BR112" i="14" s="1"/>
  <c r="BV112" i="14" s="1"/>
  <c r="BZ112" i="14" s="1"/>
  <c r="CD112" i="14" s="1"/>
  <c r="CH112" i="14" s="1"/>
  <c r="CL112" i="14" s="1"/>
  <c r="CP112" i="14" s="1"/>
  <c r="CT112" i="14" s="1"/>
  <c r="CX112" i="14" s="1"/>
  <c r="DB112" i="14" s="1"/>
  <c r="W39" i="14"/>
  <c r="M24" i="14"/>
  <c r="Q24" i="14" s="1"/>
  <c r="U24" i="14" s="1"/>
  <c r="Y24" i="14" s="1"/>
  <c r="AC24" i="14" s="1"/>
  <c r="AG24" i="14" s="1"/>
  <c r="AK24" i="14" s="1"/>
  <c r="AO24" i="14" s="1"/>
  <c r="AS24" i="14" s="1"/>
  <c r="AW24" i="14" s="1"/>
  <c r="BA24" i="14" s="1"/>
  <c r="BE24" i="14" s="1"/>
  <c r="BI24" i="14" s="1"/>
  <c r="BM24" i="14" s="1"/>
  <c r="BQ24" i="14" s="1"/>
  <c r="BU24" i="14" s="1"/>
  <c r="BY24" i="14" s="1"/>
  <c r="CC24" i="14" s="1"/>
  <c r="CG24" i="14" s="1"/>
  <c r="CK24" i="14" s="1"/>
  <c r="CO24" i="14" s="1"/>
  <c r="CS24" i="14" s="1"/>
  <c r="CW24" i="14" s="1"/>
  <c r="DA24" i="14" s="1"/>
  <c r="AD72" i="14"/>
  <c r="AH72" i="14" s="1"/>
  <c r="AL72" i="14" s="1"/>
  <c r="AP72" i="14" s="1"/>
  <c r="AT72" i="14" s="1"/>
  <c r="AX72" i="14" s="1"/>
  <c r="BB72" i="14" s="1"/>
  <c r="BF72" i="14" s="1"/>
  <c r="BJ72" i="14" s="1"/>
  <c r="BN72" i="14" s="1"/>
  <c r="BR72" i="14" s="1"/>
  <c r="BV72" i="14" s="1"/>
  <c r="BZ72" i="14" s="1"/>
  <c r="CD72" i="14" s="1"/>
  <c r="CH72" i="14" s="1"/>
  <c r="CL72" i="14" s="1"/>
  <c r="CP72" i="14" s="1"/>
  <c r="CT72" i="14" s="1"/>
  <c r="CX72" i="14" s="1"/>
  <c r="DB72" i="14" s="1"/>
  <c r="CW40" i="14"/>
  <c r="DA40" i="14" s="1"/>
  <c r="R50" i="14"/>
  <c r="V50" i="14" s="1"/>
  <c r="Z50" i="14" s="1"/>
  <c r="AD50" i="14" s="1"/>
  <c r="AH50" i="14" s="1"/>
  <c r="AL50" i="14" s="1"/>
  <c r="AP50" i="14" s="1"/>
  <c r="AT50" i="14" s="1"/>
  <c r="AX50" i="14" s="1"/>
  <c r="BB50" i="14" s="1"/>
  <c r="BF50" i="14" s="1"/>
  <c r="BJ50" i="14" s="1"/>
  <c r="BN50" i="14" s="1"/>
  <c r="BR50" i="14" s="1"/>
  <c r="BV50" i="14" s="1"/>
  <c r="BZ50" i="14" s="1"/>
  <c r="CD50" i="14" s="1"/>
  <c r="CH50" i="14" s="1"/>
  <c r="CL50" i="14" s="1"/>
  <c r="CP50" i="14" s="1"/>
  <c r="CT50" i="14" s="1"/>
  <c r="CX50" i="14" s="1"/>
  <c r="DB50" i="14" s="1"/>
  <c r="AG115" i="14"/>
  <c r="CY55" i="14"/>
  <c r="Q92" i="14"/>
  <c r="U92" i="14" s="1"/>
  <c r="CU43" i="14"/>
  <c r="AU51" i="14"/>
  <c r="CU83" i="14"/>
  <c r="DC79" i="14"/>
  <c r="S63" i="14"/>
  <c r="S64" i="14" s="1"/>
  <c r="W64" i="14" s="1"/>
  <c r="AA64" i="14" s="1"/>
  <c r="AE64" i="14" s="1"/>
  <c r="M56" i="14"/>
  <c r="Q56" i="14" s="1"/>
  <c r="U56" i="14" s="1"/>
  <c r="Y56" i="14" s="1"/>
  <c r="AC56" i="14" s="1"/>
  <c r="AG56" i="14" s="1"/>
  <c r="AK56" i="14" s="1"/>
  <c r="AO56" i="14" s="1"/>
  <c r="AS56" i="14" s="1"/>
  <c r="AW56" i="14" s="1"/>
  <c r="BA56" i="14" s="1"/>
  <c r="BE56" i="14" s="1"/>
  <c r="BI56" i="14" s="1"/>
  <c r="BM56" i="14" s="1"/>
  <c r="BQ56" i="14" s="1"/>
  <c r="BU56" i="14" s="1"/>
  <c r="BY56" i="14" s="1"/>
  <c r="CC56" i="14" s="1"/>
  <c r="CG56" i="14" s="1"/>
  <c r="CK56" i="14" s="1"/>
  <c r="CO56" i="14" s="1"/>
  <c r="CS56" i="14" s="1"/>
  <c r="CW56" i="14" s="1"/>
  <c r="DA56" i="14" s="1"/>
  <c r="O55" i="14"/>
  <c r="O56" i="14" s="1"/>
  <c r="S55" i="14"/>
  <c r="R56" i="14"/>
  <c r="V56" i="14" s="1"/>
  <c r="Z56" i="14" s="1"/>
  <c r="AD56" i="14" s="1"/>
  <c r="AH56" i="14" s="1"/>
  <c r="AL56" i="14" s="1"/>
  <c r="AP56" i="14" s="1"/>
  <c r="AT56" i="14" s="1"/>
  <c r="AX56" i="14" s="1"/>
  <c r="BB56" i="14" s="1"/>
  <c r="BF56" i="14" s="1"/>
  <c r="BJ56" i="14" s="1"/>
  <c r="BN56" i="14" s="1"/>
  <c r="BR56" i="14" s="1"/>
  <c r="BV56" i="14" s="1"/>
  <c r="BZ56" i="14" s="1"/>
  <c r="CD56" i="14" s="1"/>
  <c r="CH56" i="14" s="1"/>
  <c r="CL56" i="14" s="1"/>
  <c r="CP56" i="14" s="1"/>
  <c r="CT56" i="14" s="1"/>
  <c r="CX56" i="14" s="1"/>
  <c r="DB56" i="14" s="1"/>
  <c r="DB100" i="14"/>
  <c r="M80" i="14"/>
  <c r="Q80" i="14" s="1"/>
  <c r="U80" i="14" s="1"/>
  <c r="Y80" i="14" s="1"/>
  <c r="AC80" i="14" s="1"/>
  <c r="AG80" i="14" s="1"/>
  <c r="AK80" i="14" s="1"/>
  <c r="AO80" i="14" s="1"/>
  <c r="AS80" i="14" s="1"/>
  <c r="AW80" i="14" s="1"/>
  <c r="BA80" i="14" s="1"/>
  <c r="BE80" i="14" s="1"/>
  <c r="BI80" i="14" s="1"/>
  <c r="BM80" i="14" s="1"/>
  <c r="BQ80" i="14" s="1"/>
  <c r="BU80" i="14" s="1"/>
  <c r="BY80" i="14" s="1"/>
  <c r="CC80" i="14" s="1"/>
  <c r="CG80" i="14" s="1"/>
  <c r="CK80" i="14" s="1"/>
  <c r="CO80" i="14" s="1"/>
  <c r="CS80" i="14" s="1"/>
  <c r="CW80" i="14" s="1"/>
  <c r="DA80" i="14" s="1"/>
  <c r="O79" i="14"/>
  <c r="O80" i="14" s="1"/>
  <c r="S80" i="14" s="1"/>
  <c r="W80" i="14" s="1"/>
  <c r="AA80" i="14" s="1"/>
  <c r="AE80" i="14" s="1"/>
  <c r="AI80" i="14" s="1"/>
  <c r="AM80" i="14" s="1"/>
  <c r="AQ80" i="14" s="1"/>
  <c r="AU80" i="14" s="1"/>
  <c r="AY80" i="14" s="1"/>
  <c r="BC80" i="14" s="1"/>
  <c r="BG80" i="14" s="1"/>
  <c r="BK79" i="14"/>
  <c r="BK115" i="14" s="1"/>
  <c r="BH115" i="14" s="1"/>
  <c r="AE111" i="14"/>
  <c r="CX26" i="14"/>
  <c r="DB26" i="14" s="1"/>
  <c r="M76" i="14"/>
  <c r="Q76" i="14" s="1"/>
  <c r="U76" i="14" s="1"/>
  <c r="Y76" i="14" s="1"/>
  <c r="AC76" i="14" s="1"/>
  <c r="AG76" i="14" s="1"/>
  <c r="AK76" i="14" s="1"/>
  <c r="AO76" i="14" s="1"/>
  <c r="AS76" i="14" s="1"/>
  <c r="AW76" i="14" s="1"/>
  <c r="BA76" i="14" s="1"/>
  <c r="BE76" i="14" s="1"/>
  <c r="BI76" i="14" s="1"/>
  <c r="BM76" i="14" s="1"/>
  <c r="BQ76" i="14" s="1"/>
  <c r="BU76" i="14" s="1"/>
  <c r="BY76" i="14" s="1"/>
  <c r="CC76" i="14" s="1"/>
  <c r="CG76" i="14" s="1"/>
  <c r="CK76" i="14" s="1"/>
  <c r="CO76" i="14" s="1"/>
  <c r="CS76" i="14" s="1"/>
  <c r="CW76" i="14" s="1"/>
  <c r="DA76" i="14" s="1"/>
  <c r="O75" i="14"/>
  <c r="O76" i="14" s="1"/>
  <c r="S76" i="14" s="1"/>
  <c r="W76" i="14" s="1"/>
  <c r="AA76" i="14" s="1"/>
  <c r="AE76" i="14" s="1"/>
  <c r="AI76" i="14" s="1"/>
  <c r="CU111" i="14"/>
  <c r="AC112" i="14"/>
  <c r="AG112" i="14" s="1"/>
  <c r="AK112" i="14" s="1"/>
  <c r="AO112" i="14" s="1"/>
  <c r="AS112" i="14" s="1"/>
  <c r="AW112" i="14" s="1"/>
  <c r="BA112" i="14" s="1"/>
  <c r="BE112" i="14" s="1"/>
  <c r="BI112" i="14" s="1"/>
  <c r="BM112" i="14" s="1"/>
  <c r="BQ112" i="14" s="1"/>
  <c r="BU112" i="14" s="1"/>
  <c r="BY112" i="14" s="1"/>
  <c r="CC112" i="14" s="1"/>
  <c r="CG112" i="14" s="1"/>
  <c r="CK112" i="14" s="1"/>
  <c r="CO112" i="14" s="1"/>
  <c r="CS112" i="14" s="1"/>
  <c r="CW112" i="14" s="1"/>
  <c r="DA112" i="14" s="1"/>
  <c r="AY95" i="14"/>
  <c r="S108" i="14"/>
  <c r="BO35" i="14"/>
  <c r="N40" i="14"/>
  <c r="R40" i="14" s="1"/>
  <c r="V40" i="14" s="1"/>
  <c r="Z40" i="14" s="1"/>
  <c r="AD40" i="14" s="1"/>
  <c r="AH40" i="14" s="1"/>
  <c r="AL40" i="14" s="1"/>
  <c r="AP40" i="14" s="1"/>
  <c r="AT40" i="14" s="1"/>
  <c r="AX40" i="14" s="1"/>
  <c r="BB40" i="14" s="1"/>
  <c r="BF40" i="14" s="1"/>
  <c r="BJ40" i="14" s="1"/>
  <c r="BN40" i="14" s="1"/>
  <c r="BR40" i="14" s="1"/>
  <c r="BV40" i="14" s="1"/>
  <c r="BZ40" i="14" s="1"/>
  <c r="CD40" i="14" s="1"/>
  <c r="CH40" i="14" s="1"/>
  <c r="CL40" i="14" s="1"/>
  <c r="CP40" i="14" s="1"/>
  <c r="CT40" i="14" s="1"/>
  <c r="CX40" i="14" s="1"/>
  <c r="DB40" i="14" s="1"/>
  <c r="O39" i="14"/>
  <c r="O40" i="14" s="1"/>
  <c r="S40" i="14" s="1"/>
  <c r="AO115" i="14"/>
  <c r="V32" i="14"/>
  <c r="Z32" i="14" s="1"/>
  <c r="AD32" i="14" s="1"/>
  <c r="AH32" i="14" s="1"/>
  <c r="AL32" i="14" s="1"/>
  <c r="AP32" i="14" s="1"/>
  <c r="AT32" i="14" s="1"/>
  <c r="AX32" i="14" s="1"/>
  <c r="BB32" i="14" s="1"/>
  <c r="BF32" i="14" s="1"/>
  <c r="BJ32" i="14" s="1"/>
  <c r="BN32" i="14" s="1"/>
  <c r="BR32" i="14" s="1"/>
  <c r="BV32" i="14" s="1"/>
  <c r="BZ32" i="14" s="1"/>
  <c r="CD32" i="14" s="1"/>
  <c r="CH32" i="14" s="1"/>
  <c r="CL32" i="14" s="1"/>
  <c r="CP32" i="14" s="1"/>
  <c r="CT32" i="14" s="1"/>
  <c r="CX32" i="14" s="1"/>
  <c r="DB32" i="14" s="1"/>
  <c r="R62" i="14"/>
  <c r="V62" i="14" s="1"/>
  <c r="Z62" i="14" s="1"/>
  <c r="AD62" i="14" s="1"/>
  <c r="AH62" i="14" s="1"/>
  <c r="AL62" i="14" s="1"/>
  <c r="AP62" i="14" s="1"/>
  <c r="AT62" i="14" s="1"/>
  <c r="AX62" i="14" s="1"/>
  <c r="BB62" i="14" s="1"/>
  <c r="BF62" i="14" s="1"/>
  <c r="BJ62" i="14" s="1"/>
  <c r="BN62" i="14" s="1"/>
  <c r="BR62" i="14" s="1"/>
  <c r="BV62" i="14" s="1"/>
  <c r="BZ62" i="14" s="1"/>
  <c r="CD62" i="14" s="1"/>
  <c r="CH62" i="14" s="1"/>
  <c r="CL62" i="14" s="1"/>
  <c r="CP62" i="14" s="1"/>
  <c r="CT62" i="14" s="1"/>
  <c r="CX62" i="14" s="1"/>
  <c r="DB62" i="14" s="1"/>
  <c r="CM79" i="14"/>
  <c r="S47" i="14"/>
  <c r="S48" i="14" s="1"/>
  <c r="W48" i="14" s="1"/>
  <c r="AA48" i="14" s="1"/>
  <c r="AE48" i="14" s="1"/>
  <c r="AI48" i="14" s="1"/>
  <c r="AM48" i="14" s="1"/>
  <c r="O67" i="14"/>
  <c r="O68" i="14" s="1"/>
  <c r="S68" i="14" s="1"/>
  <c r="N68" i="14"/>
  <c r="R68" i="14" s="1"/>
  <c r="V68" i="14" s="1"/>
  <c r="Z68" i="14" s="1"/>
  <c r="AD68" i="14" s="1"/>
  <c r="AH68" i="14" s="1"/>
  <c r="AL68" i="14" s="1"/>
  <c r="AP68" i="14" s="1"/>
  <c r="AT68" i="14" s="1"/>
  <c r="AX68" i="14" s="1"/>
  <c r="BB68" i="14" s="1"/>
  <c r="BF68" i="14" s="1"/>
  <c r="BJ68" i="14" s="1"/>
  <c r="BN68" i="14" s="1"/>
  <c r="BR68" i="14" s="1"/>
  <c r="BV68" i="14" s="1"/>
  <c r="BZ68" i="14" s="1"/>
  <c r="CD68" i="14" s="1"/>
  <c r="CH68" i="14" s="1"/>
  <c r="CL68" i="14" s="1"/>
  <c r="CP68" i="14" s="1"/>
  <c r="CT68" i="14" s="1"/>
  <c r="CX68" i="14" s="1"/>
  <c r="DB68" i="14" s="1"/>
  <c r="BO107" i="14"/>
  <c r="AW96" i="14"/>
  <c r="BA96" i="14" s="1"/>
  <c r="AA91" i="14"/>
  <c r="AA92" i="14" s="1"/>
  <c r="Y92" i="14"/>
  <c r="AC92" i="14" s="1"/>
  <c r="AG92" i="14" s="1"/>
  <c r="AK92" i="14" s="1"/>
  <c r="AO92" i="14" s="1"/>
  <c r="AS92" i="14" s="1"/>
  <c r="AW92" i="14" s="1"/>
  <c r="BA92" i="14" s="1"/>
  <c r="BE92" i="14" s="1"/>
  <c r="BI92" i="14" s="1"/>
  <c r="BM92" i="14" s="1"/>
  <c r="BQ92" i="14" s="1"/>
  <c r="BU92" i="14" s="1"/>
  <c r="BY92" i="14" s="1"/>
  <c r="CC92" i="14" s="1"/>
  <c r="CG92" i="14" s="1"/>
  <c r="CK92" i="14" s="1"/>
  <c r="CO92" i="14" s="1"/>
  <c r="CS92" i="14" s="1"/>
  <c r="CW92" i="14" s="1"/>
  <c r="DA92" i="14" s="1"/>
  <c r="U108" i="14"/>
  <c r="Y108" i="14" s="1"/>
  <c r="AC108" i="14" s="1"/>
  <c r="AG108" i="14" s="1"/>
  <c r="AK108" i="14" s="1"/>
  <c r="AO108" i="14" s="1"/>
  <c r="AS108" i="14" s="1"/>
  <c r="AW108" i="14" s="1"/>
  <c r="BA108" i="14" s="1"/>
  <c r="BE108" i="14" s="1"/>
  <c r="BI108" i="14" s="1"/>
  <c r="BM108" i="14" s="1"/>
  <c r="BQ108" i="14" s="1"/>
  <c r="BU108" i="14" s="1"/>
  <c r="W107" i="14"/>
  <c r="AM55" i="14"/>
  <c r="AM96" i="14"/>
  <c r="AQ96" i="14" s="1"/>
  <c r="AU96" i="14" s="1"/>
  <c r="AY96" i="14" s="1"/>
  <c r="BC96" i="14" s="1"/>
  <c r="BI115" i="14"/>
  <c r="AA35" i="14"/>
  <c r="Z36" i="14"/>
  <c r="AD36" i="14" s="1"/>
  <c r="AH36" i="14" s="1"/>
  <c r="AL36" i="14" s="1"/>
  <c r="AP36" i="14" s="1"/>
  <c r="AT36" i="14" s="1"/>
  <c r="AX36" i="14" s="1"/>
  <c r="BB36" i="14" s="1"/>
  <c r="BF36" i="14" s="1"/>
  <c r="BJ36" i="14" s="1"/>
  <c r="BN36" i="14" s="1"/>
  <c r="BR36" i="14" s="1"/>
  <c r="BV36" i="14" s="1"/>
  <c r="BZ36" i="14" s="1"/>
  <c r="CD36" i="14" s="1"/>
  <c r="CH36" i="14" s="1"/>
  <c r="CL36" i="14" s="1"/>
  <c r="CP36" i="14" s="1"/>
  <c r="CT36" i="14" s="1"/>
  <c r="CX36" i="14" s="1"/>
  <c r="DB36" i="14" s="1"/>
  <c r="CM19" i="14"/>
  <c r="O87" i="14"/>
  <c r="O88" i="14" s="1"/>
  <c r="S88" i="14" s="1"/>
  <c r="W88" i="14" s="1"/>
  <c r="AA88" i="14" s="1"/>
  <c r="AE88" i="14" s="1"/>
  <c r="AI88" i="14" s="1"/>
  <c r="AM88" i="14" s="1"/>
  <c r="AQ88" i="14" s="1"/>
  <c r="AU88" i="14" s="1"/>
  <c r="AY88" i="14" s="1"/>
  <c r="BC88" i="14" s="1"/>
  <c r="BG88" i="14" s="1"/>
  <c r="BK88" i="14" s="1"/>
  <c r="BO88" i="14" s="1"/>
  <c r="BS88" i="14" s="1"/>
  <c r="BW88" i="14" s="1"/>
  <c r="CA88" i="14" s="1"/>
  <c r="CE88" i="14" s="1"/>
  <c r="CI88" i="14" s="1"/>
  <c r="CM88" i="14" s="1"/>
  <c r="CQ88" i="14" s="1"/>
  <c r="CU88" i="14" s="1"/>
  <c r="CY88" i="14" s="1"/>
  <c r="DC88" i="14" s="1"/>
  <c r="N88" i="14"/>
  <c r="R88" i="14" s="1"/>
  <c r="V88" i="14" s="1"/>
  <c r="Z88" i="14" s="1"/>
  <c r="AD88" i="14" s="1"/>
  <c r="AH88" i="14" s="1"/>
  <c r="AL88" i="14" s="1"/>
  <c r="AP88" i="14" s="1"/>
  <c r="AT88" i="14" s="1"/>
  <c r="AX88" i="14" s="1"/>
  <c r="BB88" i="14" s="1"/>
  <c r="BF88" i="14" s="1"/>
  <c r="BJ88" i="14" s="1"/>
  <c r="BN88" i="14" s="1"/>
  <c r="BR88" i="14" s="1"/>
  <c r="BV88" i="14" s="1"/>
  <c r="BZ88" i="14" s="1"/>
  <c r="CD88" i="14" s="1"/>
  <c r="CH88" i="14" s="1"/>
  <c r="CL88" i="14" s="1"/>
  <c r="CP88" i="14" s="1"/>
  <c r="CT88" i="14" s="1"/>
  <c r="CX88" i="14" s="1"/>
  <c r="DB88" i="14" s="1"/>
  <c r="CS115" i="14"/>
  <c r="CY39" i="14"/>
  <c r="CQ99" i="14"/>
  <c r="Y44" i="14"/>
  <c r="AC44" i="14" s="1"/>
  <c r="AG44" i="14" s="1"/>
  <c r="AK44" i="14" s="1"/>
  <c r="AO44" i="14" s="1"/>
  <c r="AS44" i="14" s="1"/>
  <c r="AW44" i="14" s="1"/>
  <c r="BA44" i="14" s="1"/>
  <c r="BE44" i="14" s="1"/>
  <c r="BI44" i="14" s="1"/>
  <c r="BM44" i="14" s="1"/>
  <c r="BQ44" i="14" s="1"/>
  <c r="BU44" i="14" s="1"/>
  <c r="BY44" i="14" s="1"/>
  <c r="CC44" i="14" s="1"/>
  <c r="CG44" i="14" s="1"/>
  <c r="CK44" i="14" s="1"/>
  <c r="CO44" i="14" s="1"/>
  <c r="CS44" i="14" s="1"/>
  <c r="CW44" i="14" s="1"/>
  <c r="DA44" i="14" s="1"/>
  <c r="CY87" i="14"/>
  <c r="AC72" i="14"/>
  <c r="AG72" i="14" s="1"/>
  <c r="AK72" i="14" s="1"/>
  <c r="AO72" i="14" s="1"/>
  <c r="AS72" i="14" s="1"/>
  <c r="AW72" i="14" s="1"/>
  <c r="BA72" i="14" s="1"/>
  <c r="BE72" i="14" s="1"/>
  <c r="BI72" i="14" s="1"/>
  <c r="BM72" i="14" s="1"/>
  <c r="BQ72" i="14" s="1"/>
  <c r="BU72" i="14" s="1"/>
  <c r="BY72" i="14" s="1"/>
  <c r="CC72" i="14" s="1"/>
  <c r="CG72" i="14" s="1"/>
  <c r="CK72" i="14" s="1"/>
  <c r="CO72" i="14" s="1"/>
  <c r="CS72" i="14" s="1"/>
  <c r="CW72" i="14" s="1"/>
  <c r="DA72" i="14" s="1"/>
  <c r="CW115" i="14"/>
  <c r="AT52" i="14"/>
  <c r="AX52" i="14" s="1"/>
  <c r="BB52" i="14" s="1"/>
  <c r="BF52" i="14" s="1"/>
  <c r="BJ52" i="14" s="1"/>
  <c r="BN52" i="14" s="1"/>
  <c r="BR52" i="14" s="1"/>
  <c r="BV52" i="14" s="1"/>
  <c r="BZ52" i="14" s="1"/>
  <c r="CD52" i="14" s="1"/>
  <c r="CH52" i="14" s="1"/>
  <c r="CL52" i="14" s="1"/>
  <c r="CP52" i="14" s="1"/>
  <c r="CT52" i="14" s="1"/>
  <c r="CX52" i="14" s="1"/>
  <c r="DB52" i="14" s="1"/>
  <c r="Z78" i="14"/>
  <c r="AD78" i="14" s="1"/>
  <c r="AH78" i="14" s="1"/>
  <c r="AL78" i="14" s="1"/>
  <c r="AP78" i="14" s="1"/>
  <c r="AT78" i="14" s="1"/>
  <c r="AX78" i="14" s="1"/>
  <c r="BB78" i="14" s="1"/>
  <c r="BF78" i="14" s="1"/>
  <c r="BJ78" i="14" s="1"/>
  <c r="BN78" i="14" s="1"/>
  <c r="BR78" i="14" s="1"/>
  <c r="BV78" i="14" s="1"/>
  <c r="BZ78" i="14" s="1"/>
  <c r="CD78" i="14" s="1"/>
  <c r="CH78" i="14" s="1"/>
  <c r="CL78" i="14" s="1"/>
  <c r="CP78" i="14" s="1"/>
  <c r="CT78" i="14" s="1"/>
  <c r="CX78" i="14" s="1"/>
  <c r="DB78" i="14" s="1"/>
  <c r="N28" i="14"/>
  <c r="R28" i="14" s="1"/>
  <c r="V28" i="14" s="1"/>
  <c r="Z28" i="14" s="1"/>
  <c r="AD28" i="14" s="1"/>
  <c r="AH28" i="14" s="1"/>
  <c r="AL28" i="14" s="1"/>
  <c r="AP28" i="14" s="1"/>
  <c r="AT28" i="14" s="1"/>
  <c r="AX28" i="14" s="1"/>
  <c r="BB28" i="14" s="1"/>
  <c r="BF28" i="14" s="1"/>
  <c r="BJ28" i="14" s="1"/>
  <c r="BN28" i="14" s="1"/>
  <c r="BR28" i="14" s="1"/>
  <c r="BV28" i="14" s="1"/>
  <c r="BZ28" i="14" s="1"/>
  <c r="CD28" i="14" s="1"/>
  <c r="CH28" i="14" s="1"/>
  <c r="CL28" i="14" s="1"/>
  <c r="CP28" i="14" s="1"/>
  <c r="CT28" i="14" s="1"/>
  <c r="CX28" i="14" s="1"/>
  <c r="DB28" i="14" s="1"/>
  <c r="W67" i="14"/>
  <c r="CA83" i="14"/>
  <c r="U68" i="14"/>
  <c r="Y68" i="14" s="1"/>
  <c r="AC68" i="14" s="1"/>
  <c r="AG68" i="14" s="1"/>
  <c r="AK68" i="14" s="1"/>
  <c r="AO68" i="14" s="1"/>
  <c r="AS68" i="14" s="1"/>
  <c r="AW68" i="14" s="1"/>
  <c r="BA68" i="14" s="1"/>
  <c r="BE68" i="14" s="1"/>
  <c r="BI68" i="14" s="1"/>
  <c r="BM68" i="14" s="1"/>
  <c r="BQ68" i="14" s="1"/>
  <c r="BU68" i="14" s="1"/>
  <c r="BY68" i="14" s="1"/>
  <c r="CC68" i="14" s="1"/>
  <c r="CG68" i="14" s="1"/>
  <c r="CK68" i="14" s="1"/>
  <c r="CO68" i="14" s="1"/>
  <c r="CS68" i="14" s="1"/>
  <c r="CW68" i="14" s="1"/>
  <c r="DA68" i="14" s="1"/>
  <c r="BO99" i="14"/>
  <c r="AI63" i="14"/>
  <c r="BO31" i="14"/>
  <c r="V54" i="14"/>
  <c r="Z54" i="14" s="1"/>
  <c r="AD54" i="14" s="1"/>
  <c r="AH54" i="14" s="1"/>
  <c r="R70" i="14"/>
  <c r="V70" i="14" s="1"/>
  <c r="Z70" i="14" s="1"/>
  <c r="AD70" i="14" s="1"/>
  <c r="AH70" i="14" s="1"/>
  <c r="AL70" i="14" s="1"/>
  <c r="AP70" i="14" s="1"/>
  <c r="AT70" i="14" s="1"/>
  <c r="AX70" i="14" s="1"/>
  <c r="BB70" i="14" s="1"/>
  <c r="BF70" i="14" s="1"/>
  <c r="BJ70" i="14" s="1"/>
  <c r="BN70" i="14" s="1"/>
  <c r="BR70" i="14" s="1"/>
  <c r="BV70" i="14" s="1"/>
  <c r="BZ70" i="14" s="1"/>
  <c r="CD70" i="14" s="1"/>
  <c r="CH70" i="14" s="1"/>
  <c r="CL70" i="14" s="1"/>
  <c r="CP70" i="14" s="1"/>
  <c r="CT70" i="14" s="1"/>
  <c r="CX70" i="14" s="1"/>
  <c r="DB70" i="14" s="1"/>
  <c r="Z82" i="14"/>
  <c r="AD82" i="14" s="1"/>
  <c r="AH82" i="14" s="1"/>
  <c r="AL82" i="14" s="1"/>
  <c r="AP82" i="14" s="1"/>
  <c r="AT82" i="14" s="1"/>
  <c r="AX82" i="14" s="1"/>
  <c r="BB82" i="14" s="1"/>
  <c r="BF82" i="14" s="1"/>
  <c r="BJ82" i="14" s="1"/>
  <c r="BN82" i="14" s="1"/>
  <c r="BR82" i="14" s="1"/>
  <c r="BV82" i="14" s="1"/>
  <c r="BZ82" i="14" s="1"/>
  <c r="CD82" i="14" s="1"/>
  <c r="CH82" i="14" s="1"/>
  <c r="CL82" i="14" s="1"/>
  <c r="CP82" i="14" s="1"/>
  <c r="CT82" i="14" s="1"/>
  <c r="CX82" i="14" s="1"/>
  <c r="DB82" i="14" s="1"/>
  <c r="Z114" i="14"/>
  <c r="AD114" i="14" s="1"/>
  <c r="AH114" i="14" s="1"/>
  <c r="AL114" i="14" s="1"/>
  <c r="AP114" i="14" s="1"/>
  <c r="AT114" i="14" s="1"/>
  <c r="AX114" i="14" s="1"/>
  <c r="BB114" i="14" s="1"/>
  <c r="BF114" i="14" s="1"/>
  <c r="BJ114" i="14" s="1"/>
  <c r="BN114" i="14" s="1"/>
  <c r="BR114" i="14" s="1"/>
  <c r="BV114" i="14" s="1"/>
  <c r="BZ114" i="14" s="1"/>
  <c r="CD114" i="14" s="1"/>
  <c r="CH114" i="14" s="1"/>
  <c r="CL114" i="14" s="1"/>
  <c r="CP114" i="14" s="1"/>
  <c r="CT114" i="14" s="1"/>
  <c r="CX114" i="14" s="1"/>
  <c r="DB114" i="14" s="1"/>
  <c r="AH106" i="14"/>
  <c r="AL106" i="14" s="1"/>
  <c r="AP106" i="14" s="1"/>
  <c r="AT106" i="14" s="1"/>
  <c r="AX106" i="14" s="1"/>
  <c r="BB106" i="14" s="1"/>
  <c r="BF106" i="14" s="1"/>
  <c r="BJ106" i="14" s="1"/>
  <c r="BN106" i="14" s="1"/>
  <c r="BR106" i="14" s="1"/>
  <c r="BV106" i="14" s="1"/>
  <c r="BZ106" i="14" s="1"/>
  <c r="CD106" i="14" s="1"/>
  <c r="CH106" i="14" s="1"/>
  <c r="CL106" i="14" s="1"/>
  <c r="CP106" i="14" s="1"/>
  <c r="CT106" i="14" s="1"/>
  <c r="CX106" i="14" s="1"/>
  <c r="DB106" i="14" s="1"/>
  <c r="AD94" i="14"/>
  <c r="AH94" i="14" s="1"/>
  <c r="AL94" i="14" s="1"/>
  <c r="AP94" i="14" s="1"/>
  <c r="AT94" i="14" s="1"/>
  <c r="AX94" i="14" s="1"/>
  <c r="BB94" i="14" s="1"/>
  <c r="BF94" i="14" s="1"/>
  <c r="BJ94" i="14" s="1"/>
  <c r="BN94" i="14" s="1"/>
  <c r="BR94" i="14" s="1"/>
  <c r="BV94" i="14" s="1"/>
  <c r="BZ94" i="14" s="1"/>
  <c r="CD94" i="14" s="1"/>
  <c r="CH94" i="14" s="1"/>
  <c r="CL94" i="14" s="1"/>
  <c r="CP94" i="14" s="1"/>
  <c r="CT94" i="14" s="1"/>
  <c r="CX94" i="14" s="1"/>
  <c r="DB94" i="14" s="1"/>
  <c r="R86" i="14"/>
  <c r="V86" i="14" s="1"/>
  <c r="Z86" i="14" s="1"/>
  <c r="AD86" i="14" s="1"/>
  <c r="AH86" i="14" s="1"/>
  <c r="AL86" i="14" s="1"/>
  <c r="AP86" i="14" s="1"/>
  <c r="AT86" i="14" s="1"/>
  <c r="AX86" i="14" s="1"/>
  <c r="BB86" i="14" s="1"/>
  <c r="BF86" i="14" s="1"/>
  <c r="BJ86" i="14" s="1"/>
  <c r="BN86" i="14" s="1"/>
  <c r="BR86" i="14" s="1"/>
  <c r="BV86" i="14" s="1"/>
  <c r="BZ86" i="14" s="1"/>
  <c r="CD86" i="14" s="1"/>
  <c r="CH86" i="14" s="1"/>
  <c r="CL86" i="14" s="1"/>
  <c r="CP86" i="14" s="1"/>
  <c r="CT86" i="14" s="1"/>
  <c r="CX86" i="14" s="1"/>
  <c r="DB86" i="14" s="1"/>
  <c r="Q118" i="14"/>
  <c r="R118" i="14" s="1"/>
  <c r="R90" i="14"/>
  <c r="V90" i="14" s="1"/>
  <c r="Z90" i="14" s="1"/>
  <c r="AD90" i="14" s="1"/>
  <c r="AH90" i="14" s="1"/>
  <c r="AL90" i="14" s="1"/>
  <c r="AP90" i="14" s="1"/>
  <c r="AT90" i="14" s="1"/>
  <c r="AX90" i="14" s="1"/>
  <c r="BB90" i="14" s="1"/>
  <c r="BF90" i="14" s="1"/>
  <c r="BJ90" i="14" s="1"/>
  <c r="BN90" i="14" s="1"/>
  <c r="BR90" i="14" s="1"/>
  <c r="BV90" i="14" s="1"/>
  <c r="BZ90" i="14" s="1"/>
  <c r="CD90" i="14" s="1"/>
  <c r="CH90" i="14" s="1"/>
  <c r="CL90" i="14" s="1"/>
  <c r="CP90" i="14" s="1"/>
  <c r="CT90" i="14" s="1"/>
  <c r="CX90" i="14" s="1"/>
  <c r="DB90" i="14" s="1"/>
  <c r="O15" i="14"/>
  <c r="O16" i="14" s="1"/>
  <c r="S16" i="14" s="1"/>
  <c r="W16" i="14" s="1"/>
  <c r="AA16" i="14" s="1"/>
  <c r="AE16" i="14" s="1"/>
  <c r="Z16" i="14"/>
  <c r="AD16" i="14" s="1"/>
  <c r="AH16" i="14" s="1"/>
  <c r="AL16" i="14" s="1"/>
  <c r="AP16" i="14" s="1"/>
  <c r="AT16" i="14" s="1"/>
  <c r="AX16" i="14" s="1"/>
  <c r="BB16" i="14" s="1"/>
  <c r="BF16" i="14" s="1"/>
  <c r="BJ16" i="14" s="1"/>
  <c r="BN16" i="14" s="1"/>
  <c r="BR16" i="14" s="1"/>
  <c r="BV16" i="14" s="1"/>
  <c r="BZ16" i="14" s="1"/>
  <c r="CD16" i="14" s="1"/>
  <c r="CH16" i="14" s="1"/>
  <c r="CL16" i="14" s="1"/>
  <c r="CP16" i="14" s="1"/>
  <c r="CT16" i="14" s="1"/>
  <c r="CX16" i="14" s="1"/>
  <c r="DB16" i="14" s="1"/>
  <c r="U46" i="14"/>
  <c r="U118" i="14" s="1"/>
  <c r="AL54" i="14"/>
  <c r="AP54" i="14" s="1"/>
  <c r="AT54" i="14" s="1"/>
  <c r="AX54" i="14" s="1"/>
  <c r="L119" i="14"/>
  <c r="P119" i="14"/>
  <c r="F121" i="14"/>
  <c r="G121" i="14" s="1"/>
  <c r="O42" i="11"/>
  <c r="S42" i="11" s="1"/>
  <c r="W42" i="11" s="1"/>
  <c r="AA42" i="11" s="1"/>
  <c r="AE42" i="11" s="1"/>
  <c r="AI42" i="11" s="1"/>
  <c r="AM42" i="11" s="1"/>
  <c r="AQ42" i="11" s="1"/>
  <c r="AU42" i="11" s="1"/>
  <c r="AY42" i="11" s="1"/>
  <c r="BC42" i="11" s="1"/>
  <c r="BG42" i="11" s="1"/>
  <c r="BK42" i="11" s="1"/>
  <c r="BO42" i="11" s="1"/>
  <c r="BS42" i="11" s="1"/>
  <c r="BW42" i="11" s="1"/>
  <c r="CA42" i="11" s="1"/>
  <c r="CE42" i="11" s="1"/>
  <c r="CI42" i="11" s="1"/>
  <c r="CM42" i="11" s="1"/>
  <c r="CQ42" i="11" s="1"/>
  <c r="CU42" i="11" s="1"/>
  <c r="CY42" i="11" s="1"/>
  <c r="G27" i="11"/>
  <c r="G59" i="14" s="1"/>
  <c r="G25" i="11"/>
  <c r="G51" i="14" s="1"/>
  <c r="G22" i="11"/>
  <c r="G39" i="14" s="1"/>
  <c r="G37" i="11"/>
  <c r="G99" i="14" s="1"/>
  <c r="G26" i="11"/>
  <c r="G55" i="14" s="1"/>
  <c r="G29" i="11"/>
  <c r="G67" i="14" s="1"/>
  <c r="G19" i="11"/>
  <c r="G27" i="14" s="1"/>
  <c r="G34" i="11"/>
  <c r="G87" i="14" s="1"/>
  <c r="G31" i="11"/>
  <c r="G75" i="14" s="1"/>
  <c r="G17" i="11"/>
  <c r="G19" i="14" s="1"/>
  <c r="G42" i="11"/>
  <c r="G38" i="11"/>
  <c r="G103" i="14" s="1"/>
  <c r="G23" i="11"/>
  <c r="G43" i="14" s="1"/>
  <c r="G24" i="11"/>
  <c r="G47" i="14" s="1"/>
  <c r="G39" i="11"/>
  <c r="G107" i="14" s="1"/>
  <c r="G35" i="11"/>
  <c r="G91" i="14" s="1"/>
  <c r="G21" i="11"/>
  <c r="G35" i="14" s="1"/>
  <c r="G32" i="11"/>
  <c r="G79" i="14" s="1"/>
  <c r="G20" i="11"/>
  <c r="G31" i="14" s="1"/>
  <c r="G30" i="11"/>
  <c r="G71" i="14" s="1"/>
  <c r="G18" i="11"/>
  <c r="G23" i="14" s="1"/>
  <c r="G40" i="11"/>
  <c r="G111" i="14" s="1"/>
  <c r="G28" i="11"/>
  <c r="G63" i="14" s="1"/>
  <c r="G36" i="11"/>
  <c r="G95" i="14" s="1"/>
  <c r="G33" i="11"/>
  <c r="G83" i="14" s="1"/>
  <c r="G16" i="11"/>
  <c r="DC95" i="14"/>
  <c r="CE99" i="14"/>
  <c r="AA55" i="14"/>
  <c r="Y115" i="14"/>
  <c r="DC91" i="14"/>
  <c r="BS115" i="14"/>
  <c r="AA99" i="14"/>
  <c r="M104" i="14"/>
  <c r="Q104" i="14" s="1"/>
  <c r="U104" i="14" s="1"/>
  <c r="Y104" i="14" s="1"/>
  <c r="AC104" i="14" s="1"/>
  <c r="AG104" i="14" s="1"/>
  <c r="AK104" i="14" s="1"/>
  <c r="AO104" i="14" s="1"/>
  <c r="AS104" i="14" s="1"/>
  <c r="AW104" i="14" s="1"/>
  <c r="BA104" i="14" s="1"/>
  <c r="BE104" i="14" s="1"/>
  <c r="BI104" i="14" s="1"/>
  <c r="BM104" i="14" s="1"/>
  <c r="BQ104" i="14" s="1"/>
  <c r="BU104" i="14" s="1"/>
  <c r="BY104" i="14" s="1"/>
  <c r="CC104" i="14" s="1"/>
  <c r="CG104" i="14" s="1"/>
  <c r="CK104" i="14" s="1"/>
  <c r="CO104" i="14" s="1"/>
  <c r="CS104" i="14" s="1"/>
  <c r="CW104" i="14" s="1"/>
  <c r="DA104" i="14" s="1"/>
  <c r="O103" i="14"/>
  <c r="O104" i="14" s="1"/>
  <c r="S104" i="14" s="1"/>
  <c r="W104" i="14" s="1"/>
  <c r="AA104" i="14" s="1"/>
  <c r="AE104" i="14" s="1"/>
  <c r="AI104" i="14" s="1"/>
  <c r="AM104" i="14" s="1"/>
  <c r="AQ104" i="14" s="1"/>
  <c r="AU104" i="14" s="1"/>
  <c r="M118" i="14"/>
  <c r="N118" i="14" s="1"/>
  <c r="DA115" i="14"/>
  <c r="AI18" i="14"/>
  <c r="CA107" i="14"/>
  <c r="BY108" i="14"/>
  <c r="CC108" i="14" s="1"/>
  <c r="CG108" i="14" s="1"/>
  <c r="CK108" i="14" s="1"/>
  <c r="CO108" i="14" s="1"/>
  <c r="CS108" i="14" s="1"/>
  <c r="CW108" i="14" s="1"/>
  <c r="DA108" i="14" s="1"/>
  <c r="CE95" i="14"/>
  <c r="W118" i="14"/>
  <c r="T119" i="14" s="1"/>
  <c r="AA106" i="14"/>
  <c r="U16" i="14"/>
  <c r="BC103" i="14"/>
  <c r="BA115" i="14"/>
  <c r="CY103" i="14"/>
  <c r="AU67" i="14"/>
  <c r="BB54" i="14"/>
  <c r="BF54" i="14" s="1"/>
  <c r="BJ54" i="14" s="1"/>
  <c r="BN54" i="14" s="1"/>
  <c r="BR54" i="14" s="1"/>
  <c r="BV54" i="14" s="1"/>
  <c r="BZ54" i="14" s="1"/>
  <c r="CD54" i="14" s="1"/>
  <c r="CH54" i="14" s="1"/>
  <c r="CL54" i="14" s="1"/>
  <c r="CP54" i="14" s="1"/>
  <c r="CT54" i="14" s="1"/>
  <c r="CX54" i="14" s="1"/>
  <c r="DB54" i="14" s="1"/>
  <c r="AC18" i="14"/>
  <c r="CA103" i="14"/>
  <c r="R40" i="1"/>
  <c r="X40" i="1" s="1"/>
  <c r="S99" i="14"/>
  <c r="S100" i="14" s="1"/>
  <c r="W100" i="14" s="1"/>
  <c r="Q100" i="14"/>
  <c r="U100" i="14" s="1"/>
  <c r="Y100" i="14" s="1"/>
  <c r="AC100" i="14" s="1"/>
  <c r="AG100" i="14" s="1"/>
  <c r="AK100" i="14" s="1"/>
  <c r="AO100" i="14" s="1"/>
  <c r="AS100" i="14" s="1"/>
  <c r="AW100" i="14" s="1"/>
  <c r="BA100" i="14" s="1"/>
  <c r="BE100" i="14" s="1"/>
  <c r="BI100" i="14" s="1"/>
  <c r="BM100" i="14" s="1"/>
  <c r="BQ100" i="14" s="1"/>
  <c r="BU100" i="14" s="1"/>
  <c r="BY100" i="14" s="1"/>
  <c r="CC100" i="14" s="1"/>
  <c r="CG100" i="14" s="1"/>
  <c r="CK100" i="14" s="1"/>
  <c r="CO100" i="14" s="1"/>
  <c r="CS100" i="14" s="1"/>
  <c r="CW100" i="14" s="1"/>
  <c r="DA100" i="14" s="1"/>
  <c r="CE83" i="14"/>
  <c r="V58" i="14"/>
  <c r="Z58" i="14" s="1"/>
  <c r="AD58" i="14" s="1"/>
  <c r="AH58" i="14" s="1"/>
  <c r="AL58" i="14" s="1"/>
  <c r="AP58" i="14" s="1"/>
  <c r="AT58" i="14" s="1"/>
  <c r="AX58" i="14" s="1"/>
  <c r="BB58" i="14" s="1"/>
  <c r="BF58" i="14" s="1"/>
  <c r="BJ58" i="14" s="1"/>
  <c r="BN58" i="14" s="1"/>
  <c r="BR58" i="14" s="1"/>
  <c r="BV58" i="14" s="1"/>
  <c r="BZ58" i="14" s="1"/>
  <c r="CD58" i="14" s="1"/>
  <c r="CH58" i="14" s="1"/>
  <c r="CL58" i="14" s="1"/>
  <c r="CP58" i="14" s="1"/>
  <c r="CT58" i="14" s="1"/>
  <c r="CX58" i="14" s="1"/>
  <c r="DB58" i="14" s="1"/>
  <c r="CD110" i="14"/>
  <c r="CH110" i="14" s="1"/>
  <c r="CL110" i="14" s="1"/>
  <c r="CP110" i="14" s="1"/>
  <c r="CT110" i="14" s="1"/>
  <c r="CX110" i="14" s="1"/>
  <c r="DB110" i="14" s="1"/>
  <c r="BE96" i="14"/>
  <c r="BI96" i="14" s="1"/>
  <c r="BM96" i="14" s="1"/>
  <c r="BQ96" i="14" s="1"/>
  <c r="BU96" i="14" s="1"/>
  <c r="BY96" i="14" s="1"/>
  <c r="CC96" i="14" s="1"/>
  <c r="CG96" i="14" s="1"/>
  <c r="CK96" i="14" s="1"/>
  <c r="CO96" i="14" s="1"/>
  <c r="CS96" i="14" s="1"/>
  <c r="CW96" i="14" s="1"/>
  <c r="DA96" i="14" s="1"/>
  <c r="BG95" i="14"/>
  <c r="AM75" i="14"/>
  <c r="P118" i="14"/>
  <c r="S128" i="14" s="1"/>
  <c r="S130" i="14" s="1"/>
  <c r="AK115" i="14"/>
  <c r="BZ108" i="14"/>
  <c r="CD108" i="14" s="1"/>
  <c r="CH108" i="14" s="1"/>
  <c r="CL108" i="14" s="1"/>
  <c r="CP108" i="14" s="1"/>
  <c r="CT108" i="14" s="1"/>
  <c r="CX108" i="14" s="1"/>
  <c r="DB108" i="14" s="1"/>
  <c r="CN15" i="11"/>
  <c r="CR15" i="11" s="1"/>
  <c r="CV15" i="11" s="1"/>
  <c r="CJ15" i="11"/>
  <c r="AU126" i="14"/>
  <c r="AY125" i="14"/>
  <c r="BX10" i="11"/>
  <c r="N9" i="14" s="1"/>
  <c r="CF10" i="11"/>
  <c r="CU31" i="14"/>
  <c r="BG55" i="14"/>
  <c r="BE115" i="14"/>
  <c r="AY103" i="14"/>
  <c r="CQ67" i="14"/>
  <c r="CO115" i="14"/>
  <c r="V74" i="14"/>
  <c r="Z74" i="14" s="1"/>
  <c r="AD74" i="14" s="1"/>
  <c r="AH74" i="14" s="1"/>
  <c r="AL74" i="14" s="1"/>
  <c r="AP74" i="14" s="1"/>
  <c r="AT74" i="14" s="1"/>
  <c r="AX74" i="14" s="1"/>
  <c r="BB74" i="14" s="1"/>
  <c r="BF74" i="14" s="1"/>
  <c r="BJ74" i="14" s="1"/>
  <c r="BN74" i="14" s="1"/>
  <c r="BR74" i="14" s="1"/>
  <c r="BV74" i="14" s="1"/>
  <c r="BZ74" i="14" s="1"/>
  <c r="CD74" i="14" s="1"/>
  <c r="CH74" i="14" s="1"/>
  <c r="CL74" i="14" s="1"/>
  <c r="CP74" i="14" s="1"/>
  <c r="CT74" i="14" s="1"/>
  <c r="CX74" i="14" s="1"/>
  <c r="DB74" i="14" s="1"/>
  <c r="O20" i="14"/>
  <c r="BL14" i="11"/>
  <c r="BP14" i="11" s="1"/>
  <c r="BT14" i="11" s="1"/>
  <c r="BX14" i="11" s="1"/>
  <c r="CB14" i="11" s="1"/>
  <c r="BH14" i="11"/>
  <c r="AD66" i="14"/>
  <c r="AH66" i="14" s="1"/>
  <c r="AL66" i="14" s="1"/>
  <c r="AP66" i="14" s="1"/>
  <c r="AT66" i="14" s="1"/>
  <c r="AX66" i="14" s="1"/>
  <c r="BB66" i="14" s="1"/>
  <c r="BF66" i="14" s="1"/>
  <c r="BJ66" i="14" s="1"/>
  <c r="BN66" i="14" s="1"/>
  <c r="BR66" i="14" s="1"/>
  <c r="BV66" i="14" s="1"/>
  <c r="BZ66" i="14" s="1"/>
  <c r="CD66" i="14" s="1"/>
  <c r="CH66" i="14" s="1"/>
  <c r="CL66" i="14" s="1"/>
  <c r="CP66" i="14" s="1"/>
  <c r="CT66" i="14" s="1"/>
  <c r="CX66" i="14" s="1"/>
  <c r="DB66" i="14" s="1"/>
  <c r="BY115" i="14"/>
  <c r="CC115" i="14"/>
  <c r="AE72" i="14" l="1"/>
  <c r="AI72" i="14" s="1"/>
  <c r="AM72" i="14" s="1"/>
  <c r="AQ72" i="14" s="1"/>
  <c r="AU72" i="14" s="1"/>
  <c r="AY72" i="14" s="1"/>
  <c r="BC72" i="14" s="1"/>
  <c r="BG72" i="14" s="1"/>
  <c r="BK72" i="14" s="1"/>
  <c r="BO72" i="14" s="1"/>
  <c r="BS72" i="14" s="1"/>
  <c r="BW72" i="14" s="1"/>
  <c r="CA72" i="14" s="1"/>
  <c r="CE72" i="14" s="1"/>
  <c r="CI72" i="14" s="1"/>
  <c r="CM72" i="14" s="1"/>
  <c r="CQ72" i="14" s="1"/>
  <c r="CU72" i="14" s="1"/>
  <c r="CY72" i="14" s="1"/>
  <c r="DC72" i="14" s="1"/>
  <c r="AE115" i="14"/>
  <c r="AB115" i="14" s="1"/>
  <c r="S56" i="14"/>
  <c r="W56" i="14" s="1"/>
  <c r="AA56" i="14" s="1"/>
  <c r="AE56" i="14" s="1"/>
  <c r="AI56" i="14" s="1"/>
  <c r="AM56" i="14" s="1"/>
  <c r="AQ56" i="14" s="1"/>
  <c r="AU56" i="14" s="1"/>
  <c r="AY56" i="14" s="1"/>
  <c r="BC56" i="14" s="1"/>
  <c r="BG56" i="14" s="1"/>
  <c r="BK56" i="14" s="1"/>
  <c r="BO56" i="14" s="1"/>
  <c r="BS56" i="14" s="1"/>
  <c r="BW56" i="14" s="1"/>
  <c r="CA56" i="14" s="1"/>
  <c r="CE56" i="14" s="1"/>
  <c r="CI56" i="14" s="1"/>
  <c r="CM56" i="14" s="1"/>
  <c r="CQ56" i="14" s="1"/>
  <c r="CU56" i="14" s="1"/>
  <c r="CY56" i="14" s="1"/>
  <c r="DC56" i="14" s="1"/>
  <c r="AI60" i="14"/>
  <c r="AM60" i="14" s="1"/>
  <c r="AQ60" i="14" s="1"/>
  <c r="AU60" i="14" s="1"/>
  <c r="AY60" i="14" s="1"/>
  <c r="BC60" i="14" s="1"/>
  <c r="BG60" i="14" s="1"/>
  <c r="BK60" i="14" s="1"/>
  <c r="BO60" i="14" s="1"/>
  <c r="BS60" i="14" s="1"/>
  <c r="BW60" i="14" s="1"/>
  <c r="CA60" i="14" s="1"/>
  <c r="CE60" i="14" s="1"/>
  <c r="CI60" i="14" s="1"/>
  <c r="CM60" i="14" s="1"/>
  <c r="CQ60" i="14" s="1"/>
  <c r="CU60" i="14" s="1"/>
  <c r="CY60" i="14" s="1"/>
  <c r="DC60" i="14" s="1"/>
  <c r="BO24" i="14"/>
  <c r="BS24" i="14" s="1"/>
  <c r="BW24" i="14" s="1"/>
  <c r="CA24" i="14" s="1"/>
  <c r="CE24" i="14" s="1"/>
  <c r="CI24" i="14" s="1"/>
  <c r="CM24" i="14" s="1"/>
  <c r="CQ24" i="14" s="1"/>
  <c r="CU24" i="14" s="1"/>
  <c r="CY24" i="14" s="1"/>
  <c r="DC24" i="14" s="1"/>
  <c r="AI115" i="14"/>
  <c r="AH115" i="14" s="1"/>
  <c r="AQ48" i="14"/>
  <c r="AU48" i="14" s="1"/>
  <c r="AY48" i="14" s="1"/>
  <c r="BC48" i="14" s="1"/>
  <c r="BG48" i="14" s="1"/>
  <c r="BK48" i="14" s="1"/>
  <c r="BO48" i="14" s="1"/>
  <c r="BS48" i="14" s="1"/>
  <c r="BW48" i="14" s="1"/>
  <c r="CA48" i="14" s="1"/>
  <c r="CE48" i="14" s="1"/>
  <c r="CI48" i="14" s="1"/>
  <c r="CM48" i="14" s="1"/>
  <c r="CQ48" i="14" s="1"/>
  <c r="CU48" i="14" s="1"/>
  <c r="CY48" i="14" s="1"/>
  <c r="DC48" i="14" s="1"/>
  <c r="CM115" i="14"/>
  <c r="CJ115" i="14" s="1"/>
  <c r="BK80" i="14"/>
  <c r="BO80" i="14" s="1"/>
  <c r="BS80" i="14" s="1"/>
  <c r="BW80" i="14" s="1"/>
  <c r="CA80" i="14" s="1"/>
  <c r="CE80" i="14" s="1"/>
  <c r="CI80" i="14" s="1"/>
  <c r="CM80" i="14" s="1"/>
  <c r="CQ80" i="14" s="1"/>
  <c r="CU80" i="14" s="1"/>
  <c r="CY80" i="14" s="1"/>
  <c r="DC80" i="14" s="1"/>
  <c r="AM84" i="14"/>
  <c r="AQ84" i="14" s="1"/>
  <c r="AU84" i="14" s="1"/>
  <c r="AY84" i="14" s="1"/>
  <c r="BC84" i="14" s="1"/>
  <c r="BG84" i="14" s="1"/>
  <c r="BK84" i="14" s="1"/>
  <c r="BO84" i="14" s="1"/>
  <c r="BS84" i="14" s="1"/>
  <c r="BW84" i="14" s="1"/>
  <c r="CA84" i="14" s="1"/>
  <c r="CA115" i="14"/>
  <c r="BZ115" i="14" s="1"/>
  <c r="DC28" i="14"/>
  <c r="AE92" i="14"/>
  <c r="AI92" i="14" s="1"/>
  <c r="AM92" i="14" s="1"/>
  <c r="AQ92" i="14" s="1"/>
  <c r="AU92" i="14" s="1"/>
  <c r="AY92" i="14" s="1"/>
  <c r="BC92" i="14" s="1"/>
  <c r="BG92" i="14" s="1"/>
  <c r="BK92" i="14" s="1"/>
  <c r="BO92" i="14" s="1"/>
  <c r="BS92" i="14" s="1"/>
  <c r="BW92" i="14" s="1"/>
  <c r="CA92" i="14" s="1"/>
  <c r="CE92" i="14" s="1"/>
  <c r="CI92" i="14" s="1"/>
  <c r="CM92" i="14" s="1"/>
  <c r="CQ92" i="14" s="1"/>
  <c r="CU92" i="14" s="1"/>
  <c r="CY92" i="14" s="1"/>
  <c r="W108" i="14"/>
  <c r="AA108" i="14" s="1"/>
  <c r="AE108" i="14" s="1"/>
  <c r="AI108" i="14" s="1"/>
  <c r="AM108" i="14" s="1"/>
  <c r="AQ108" i="14" s="1"/>
  <c r="AU108" i="14" s="1"/>
  <c r="AY108" i="14" s="1"/>
  <c r="BC108" i="14" s="1"/>
  <c r="BG108" i="14" s="1"/>
  <c r="BK108" i="14" s="1"/>
  <c r="BO108" i="14" s="1"/>
  <c r="BS108" i="14" s="1"/>
  <c r="BW108" i="14" s="1"/>
  <c r="AE112" i="14"/>
  <c r="AI112" i="14" s="1"/>
  <c r="AM112" i="14" s="1"/>
  <c r="AQ112" i="14" s="1"/>
  <c r="AU112" i="14" s="1"/>
  <c r="AY112" i="14" s="1"/>
  <c r="BC112" i="14" s="1"/>
  <c r="BG112" i="14" s="1"/>
  <c r="BK112" i="14" s="1"/>
  <c r="BO112" i="14" s="1"/>
  <c r="BS112" i="14" s="1"/>
  <c r="BW112" i="14" s="1"/>
  <c r="CA112" i="14" s="1"/>
  <c r="CE112" i="14" s="1"/>
  <c r="CI112" i="14" s="1"/>
  <c r="CM112" i="14" s="1"/>
  <c r="CQ112" i="14" s="1"/>
  <c r="CU112" i="14" s="1"/>
  <c r="CY112" i="14" s="1"/>
  <c r="DC112" i="14" s="1"/>
  <c r="BW115" i="14"/>
  <c r="BV115" i="14" s="1"/>
  <c r="AU52" i="14"/>
  <c r="AY52" i="14" s="1"/>
  <c r="BC52" i="14" s="1"/>
  <c r="BG52" i="14" s="1"/>
  <c r="BK52" i="14" s="1"/>
  <c r="BO52" i="14" s="1"/>
  <c r="BS52" i="14" s="1"/>
  <c r="BW52" i="14" s="1"/>
  <c r="CA52" i="14" s="1"/>
  <c r="CE52" i="14" s="1"/>
  <c r="CI52" i="14" s="1"/>
  <c r="CM52" i="14" s="1"/>
  <c r="CQ52" i="14" s="1"/>
  <c r="CU52" i="14" s="1"/>
  <c r="CY52" i="14" s="1"/>
  <c r="DC52" i="14" s="1"/>
  <c r="DC115" i="14"/>
  <c r="DB115" i="14" s="1"/>
  <c r="AA44" i="14"/>
  <c r="AE44" i="14" s="1"/>
  <c r="AI44" i="14" s="1"/>
  <c r="AM44" i="14" s="1"/>
  <c r="AQ44" i="14" s="1"/>
  <c r="AU44" i="14" s="1"/>
  <c r="AY44" i="14" s="1"/>
  <c r="BC44" i="14" s="1"/>
  <c r="BG44" i="14" s="1"/>
  <c r="BK44" i="14" s="1"/>
  <c r="BO44" i="14" s="1"/>
  <c r="BS44" i="14" s="1"/>
  <c r="BW44" i="14" s="1"/>
  <c r="CA44" i="14" s="1"/>
  <c r="CE44" i="14" s="1"/>
  <c r="CI44" i="14" s="1"/>
  <c r="CM44" i="14" s="1"/>
  <c r="CQ44" i="14" s="1"/>
  <c r="CU44" i="14" s="1"/>
  <c r="CY44" i="14" s="1"/>
  <c r="DC44" i="14" s="1"/>
  <c r="CQ115" i="14"/>
  <c r="CP115" i="14" s="1"/>
  <c r="W68" i="14"/>
  <c r="AA68" i="14" s="1"/>
  <c r="AE68" i="14" s="1"/>
  <c r="AI68" i="14" s="1"/>
  <c r="AM68" i="14" s="1"/>
  <c r="AQ68" i="14" s="1"/>
  <c r="AU68" i="14" s="1"/>
  <c r="AY68" i="14" s="1"/>
  <c r="BC68" i="14" s="1"/>
  <c r="BG68" i="14" s="1"/>
  <c r="BK68" i="14" s="1"/>
  <c r="BO68" i="14" s="1"/>
  <c r="BS68" i="14" s="1"/>
  <c r="BW68" i="14" s="1"/>
  <c r="CA68" i="14" s="1"/>
  <c r="CE68" i="14" s="1"/>
  <c r="CI68" i="14" s="1"/>
  <c r="CM68" i="14" s="1"/>
  <c r="CQ68" i="14" s="1"/>
  <c r="CU68" i="14" s="1"/>
  <c r="CY68" i="14" s="1"/>
  <c r="DC68" i="14" s="1"/>
  <c r="AI64" i="14"/>
  <c r="AM64" i="14" s="1"/>
  <c r="AQ64" i="14" s="1"/>
  <c r="AU64" i="14" s="1"/>
  <c r="AY64" i="14" s="1"/>
  <c r="BC64" i="14" s="1"/>
  <c r="BG64" i="14" s="1"/>
  <c r="BK64" i="14" s="1"/>
  <c r="BO64" i="14" s="1"/>
  <c r="BS64" i="14" s="1"/>
  <c r="BW64" i="14" s="1"/>
  <c r="CA64" i="14" s="1"/>
  <c r="CE64" i="14" s="1"/>
  <c r="CI64" i="14" s="1"/>
  <c r="CM64" i="14" s="1"/>
  <c r="CQ64" i="14" s="1"/>
  <c r="CU64" i="14" s="1"/>
  <c r="CY64" i="14" s="1"/>
  <c r="DC64" i="14" s="1"/>
  <c r="BO115" i="14"/>
  <c r="BL115" i="14" s="1"/>
  <c r="AA36" i="14"/>
  <c r="AE36" i="14" s="1"/>
  <c r="AI36" i="14" s="1"/>
  <c r="AM36" i="14" s="1"/>
  <c r="AQ36" i="14" s="1"/>
  <c r="AU36" i="14" s="1"/>
  <c r="AY36" i="14" s="1"/>
  <c r="BC36" i="14" s="1"/>
  <c r="BG36" i="14" s="1"/>
  <c r="BK36" i="14" s="1"/>
  <c r="BO36" i="14" s="1"/>
  <c r="BS36" i="14" s="1"/>
  <c r="BW36" i="14" s="1"/>
  <c r="CA36" i="14" s="1"/>
  <c r="CE36" i="14" s="1"/>
  <c r="CI36" i="14" s="1"/>
  <c r="CM36" i="14" s="1"/>
  <c r="CQ36" i="14" s="1"/>
  <c r="CU36" i="14" s="1"/>
  <c r="CY36" i="14" s="1"/>
  <c r="DC36" i="14" s="1"/>
  <c r="BO32" i="14"/>
  <c r="BS32" i="14" s="1"/>
  <c r="BW32" i="14" s="1"/>
  <c r="CA32" i="14" s="1"/>
  <c r="CE32" i="14" s="1"/>
  <c r="CI32" i="14" s="1"/>
  <c r="CM32" i="14" s="1"/>
  <c r="CQ32" i="14" s="1"/>
  <c r="CU32" i="14" s="1"/>
  <c r="CY32" i="14" s="1"/>
  <c r="DC32" i="14" s="1"/>
  <c r="AB40" i="1"/>
  <c r="Y41" i="1" s="1"/>
  <c r="AM76" i="14"/>
  <c r="AQ76" i="14" s="1"/>
  <c r="AU76" i="14" s="1"/>
  <c r="AY76" i="14" s="1"/>
  <c r="BC76" i="14" s="1"/>
  <c r="BG76" i="14" s="1"/>
  <c r="BK76" i="14" s="1"/>
  <c r="BO76" i="14" s="1"/>
  <c r="BS76" i="14" s="1"/>
  <c r="BW76" i="14" s="1"/>
  <c r="CA76" i="14" s="1"/>
  <c r="CE76" i="14" s="1"/>
  <c r="CI76" i="14" s="1"/>
  <c r="CM76" i="14" s="1"/>
  <c r="CQ76" i="14" s="1"/>
  <c r="CU76" i="14" s="1"/>
  <c r="CY76" i="14" s="1"/>
  <c r="DC76" i="14" s="1"/>
  <c r="W40" i="14"/>
  <c r="AA40" i="14" s="1"/>
  <c r="AE40" i="14" s="1"/>
  <c r="AI40" i="14" s="1"/>
  <c r="AM40" i="14" s="1"/>
  <c r="AQ40" i="14" s="1"/>
  <c r="AU40" i="14" s="1"/>
  <c r="AY40" i="14" s="1"/>
  <c r="BC40" i="14" s="1"/>
  <c r="BG40" i="14" s="1"/>
  <c r="BK40" i="14" s="1"/>
  <c r="BO40" i="14" s="1"/>
  <c r="BS40" i="14" s="1"/>
  <c r="BW40" i="14" s="1"/>
  <c r="CA40" i="14" s="1"/>
  <c r="CE40" i="14" s="1"/>
  <c r="CI40" i="14" s="1"/>
  <c r="CM40" i="14" s="1"/>
  <c r="CQ40" i="14" s="1"/>
  <c r="CU40" i="14" s="1"/>
  <c r="CY40" i="14" s="1"/>
  <c r="DC40" i="14" s="1"/>
  <c r="M116" i="14"/>
  <c r="CE84" i="14"/>
  <c r="CI84" i="14" s="1"/>
  <c r="CM84" i="14" s="1"/>
  <c r="CQ84" i="14" s="1"/>
  <c r="CU84" i="14" s="1"/>
  <c r="CY84" i="14" s="1"/>
  <c r="DC84" i="14" s="1"/>
  <c r="W115" i="14"/>
  <c r="V115" i="14" s="1"/>
  <c r="G15" i="14"/>
  <c r="G115" i="14" s="1"/>
  <c r="H41" i="11"/>
  <c r="K41" i="11" s="1"/>
  <c r="BG96" i="14"/>
  <c r="BK96" i="14" s="1"/>
  <c r="BO96" i="14" s="1"/>
  <c r="BS96" i="14" s="1"/>
  <c r="BW96" i="14" s="1"/>
  <c r="CA96" i="14" s="1"/>
  <c r="CE96" i="14" s="1"/>
  <c r="CI96" i="14" s="1"/>
  <c r="CM96" i="14" s="1"/>
  <c r="CQ96" i="14" s="1"/>
  <c r="CU96" i="14" s="1"/>
  <c r="CY96" i="14" s="1"/>
  <c r="DC96" i="14" s="1"/>
  <c r="BG115" i="14"/>
  <c r="BF115" i="14" s="1"/>
  <c r="S115" i="14"/>
  <c r="R115" i="14" s="1"/>
  <c r="BJ115" i="14"/>
  <c r="Y46" i="14"/>
  <c r="CV41" i="11"/>
  <c r="P41" i="11"/>
  <c r="BD41" i="11"/>
  <c r="CJ41" i="11"/>
  <c r="BT41" i="11"/>
  <c r="AZ41" i="11"/>
  <c r="CR41" i="11"/>
  <c r="AB41" i="11"/>
  <c r="CF41" i="11"/>
  <c r="T41" i="11"/>
  <c r="AF41" i="11"/>
  <c r="AJ41" i="11"/>
  <c r="CB41" i="11"/>
  <c r="AV41" i="11"/>
  <c r="BL41" i="11"/>
  <c r="L41" i="11"/>
  <c r="AR41" i="11"/>
  <c r="X41" i="11"/>
  <c r="BP41" i="11"/>
  <c r="CN41" i="11"/>
  <c r="BH41" i="11"/>
  <c r="AN41" i="11"/>
  <c r="BX41" i="11"/>
  <c r="BC115" i="14"/>
  <c r="AY104" i="14"/>
  <c r="BC104" i="14" s="1"/>
  <c r="BG104" i="14" s="1"/>
  <c r="BK104" i="14" s="1"/>
  <c r="BO104" i="14" s="1"/>
  <c r="BS104" i="14" s="1"/>
  <c r="BW104" i="14" s="1"/>
  <c r="CA104" i="14" s="1"/>
  <c r="CE104" i="14" s="1"/>
  <c r="CI104" i="14" s="1"/>
  <c r="CM104" i="14" s="1"/>
  <c r="CQ104" i="14" s="1"/>
  <c r="CU104" i="14" s="1"/>
  <c r="CY104" i="14" s="1"/>
  <c r="DC104" i="14" s="1"/>
  <c r="T118" i="14"/>
  <c r="W128" i="14" s="1"/>
  <c r="W130" i="14" s="1"/>
  <c r="V118" i="14"/>
  <c r="BP115" i="14"/>
  <c r="BR115" i="14"/>
  <c r="DC92" i="14"/>
  <c r="CF14" i="11"/>
  <c r="CJ14" i="11"/>
  <c r="CN14" i="11" s="1"/>
  <c r="CR14" i="11" s="1"/>
  <c r="CV14" i="11" s="1"/>
  <c r="AG18" i="14"/>
  <c r="AA100" i="14"/>
  <c r="AE100" i="14" s="1"/>
  <c r="AI100" i="14" s="1"/>
  <c r="AM100" i="14" s="1"/>
  <c r="AQ100" i="14" s="1"/>
  <c r="AU100" i="14" s="1"/>
  <c r="AY100" i="14" s="1"/>
  <c r="BC100" i="14" s="1"/>
  <c r="BG100" i="14" s="1"/>
  <c r="BK100" i="14" s="1"/>
  <c r="BO100" i="14" s="1"/>
  <c r="BS100" i="14" s="1"/>
  <c r="BW100" i="14" s="1"/>
  <c r="CA100" i="14" s="1"/>
  <c r="CE100" i="14" s="1"/>
  <c r="CI100" i="14" s="1"/>
  <c r="CM100" i="14" s="1"/>
  <c r="CQ100" i="14" s="1"/>
  <c r="CU100" i="14" s="1"/>
  <c r="CY100" i="14" s="1"/>
  <c r="DC100" i="14" s="1"/>
  <c r="CV10" i="11"/>
  <c r="CN10" i="11"/>
  <c r="AI16" i="14"/>
  <c r="CE115" i="14"/>
  <c r="CY115" i="14"/>
  <c r="AM115" i="14"/>
  <c r="S20" i="14"/>
  <c r="O116" i="14"/>
  <c r="CU115" i="14"/>
  <c r="Q116" i="14"/>
  <c r="CH115" i="14"/>
  <c r="CF115" i="14"/>
  <c r="AA115" i="14"/>
  <c r="AE106" i="14"/>
  <c r="AA118" i="14"/>
  <c r="X119" i="14" s="1"/>
  <c r="AM18" i="14"/>
  <c r="O115" i="14"/>
  <c r="AY126" i="14"/>
  <c r="BC125" i="14"/>
  <c r="AU115" i="14"/>
  <c r="AP115" i="14"/>
  <c r="AN115" i="14"/>
  <c r="Y16" i="14"/>
  <c r="U116" i="14"/>
  <c r="CA108" i="14"/>
  <c r="CE108" i="14" s="1"/>
  <c r="CI108" i="14" s="1"/>
  <c r="CM108" i="14" s="1"/>
  <c r="CQ108" i="14" s="1"/>
  <c r="CU108" i="14" s="1"/>
  <c r="CY108" i="14" s="1"/>
  <c r="DC108" i="14" s="1"/>
  <c r="AY115" i="14"/>
  <c r="AD115" i="14" l="1"/>
  <c r="BX115" i="14"/>
  <c r="CL115" i="14"/>
  <c r="AF115" i="14"/>
  <c r="CN115" i="14"/>
  <c r="CZ115" i="14"/>
  <c r="BT115" i="14"/>
  <c r="BN115" i="14"/>
  <c r="BD115" i="14"/>
  <c r="P115" i="14"/>
  <c r="O41" i="11"/>
  <c r="S41" i="11" s="1"/>
  <c r="W41" i="11" s="1"/>
  <c r="AA41" i="11" s="1"/>
  <c r="AB44" i="11" s="1"/>
  <c r="T115" i="14"/>
  <c r="AC46" i="14"/>
  <c r="Y118" i="14"/>
  <c r="Z118" i="14" s="1"/>
  <c r="AI106" i="14"/>
  <c r="AE118" i="14"/>
  <c r="AB119" i="14" s="1"/>
  <c r="AT115" i="14"/>
  <c r="AR115" i="14"/>
  <c r="Z115" i="14"/>
  <c r="X115" i="14"/>
  <c r="AL115" i="14"/>
  <c r="AJ115" i="14"/>
  <c r="AM16" i="14"/>
  <c r="CB115" i="14"/>
  <c r="CD115" i="14"/>
  <c r="AV115" i="14"/>
  <c r="AX115" i="14"/>
  <c r="CX115" i="14"/>
  <c r="CV115" i="14"/>
  <c r="N116" i="14"/>
  <c r="L116" i="14"/>
  <c r="BB115" i="14"/>
  <c r="AZ115" i="14"/>
  <c r="N115" i="14"/>
  <c r="L115" i="14"/>
  <c r="AQ18" i="14"/>
  <c r="BC126" i="14"/>
  <c r="BG125" i="14"/>
  <c r="S116" i="14"/>
  <c r="W20" i="14"/>
  <c r="AC16" i="14"/>
  <c r="Y116" i="14"/>
  <c r="X118" i="14"/>
  <c r="AA128" i="14" s="1"/>
  <c r="AA130" i="14" s="1"/>
  <c r="CT115" i="14"/>
  <c r="CR115" i="14"/>
  <c r="AK18" i="14"/>
  <c r="AE41" i="11" l="1"/>
  <c r="AI41" i="11" s="1"/>
  <c r="AM41" i="11" s="1"/>
  <c r="AQ41" i="11" s="1"/>
  <c r="AU41" i="11" s="1"/>
  <c r="AY41" i="11" s="1"/>
  <c r="BC41" i="11" s="1"/>
  <c r="BG41" i="11" s="1"/>
  <c r="BK41" i="11" s="1"/>
  <c r="BO41" i="11" s="1"/>
  <c r="BS41" i="11" s="1"/>
  <c r="BW41" i="11" s="1"/>
  <c r="CA41" i="11" s="1"/>
  <c r="CE41" i="11" s="1"/>
  <c r="CI41" i="11" s="1"/>
  <c r="CM41" i="11" s="1"/>
  <c r="CQ41" i="11" s="1"/>
  <c r="CU41" i="11" s="1"/>
  <c r="CY41" i="11" s="1"/>
  <c r="AG46" i="14"/>
  <c r="AC118" i="14"/>
  <c r="AG16" i="14"/>
  <c r="AC116" i="14"/>
  <c r="AQ16" i="14"/>
  <c r="AO18" i="14"/>
  <c r="AA20" i="14"/>
  <c r="W116" i="14"/>
  <c r="BG126" i="14"/>
  <c r="BK125" i="14"/>
  <c r="AB118" i="14"/>
  <c r="AE128" i="14" s="1"/>
  <c r="AE130" i="14" s="1"/>
  <c r="AD118" i="14"/>
  <c r="R116" i="14"/>
  <c r="P116" i="14"/>
  <c r="AU18" i="14"/>
  <c r="AM106" i="14"/>
  <c r="AI118" i="14"/>
  <c r="AF119" i="14" s="1"/>
  <c r="AK46" i="14" l="1"/>
  <c r="AG118" i="14"/>
  <c r="AH118" i="14" s="1"/>
  <c r="V116" i="14"/>
  <c r="T116" i="14"/>
  <c r="AU16" i="14"/>
  <c r="AY18" i="14"/>
  <c r="AE20" i="14"/>
  <c r="AA116" i="14"/>
  <c r="AS18" i="14"/>
  <c r="AF118" i="14"/>
  <c r="AI128" i="14" s="1"/>
  <c r="AI130" i="14" s="1"/>
  <c r="BK126" i="14"/>
  <c r="BO125" i="14"/>
  <c r="AQ106" i="14"/>
  <c r="AM118" i="14"/>
  <c r="AJ119" i="14" s="1"/>
  <c r="AG116" i="14"/>
  <c r="AK16" i="14"/>
  <c r="AO46" i="14" l="1"/>
  <c r="AK118" i="14"/>
  <c r="AL118" i="14" s="1"/>
  <c r="X116" i="14"/>
  <c r="Z116" i="14"/>
  <c r="AI20" i="14"/>
  <c r="AE116" i="14"/>
  <c r="BC18" i="14"/>
  <c r="AY16" i="14"/>
  <c r="AJ118" i="14"/>
  <c r="AM128" i="14" s="1"/>
  <c r="AM130" i="14" s="1"/>
  <c r="AU106" i="14"/>
  <c r="AQ118" i="14"/>
  <c r="AN119" i="14" s="1"/>
  <c r="BO126" i="14"/>
  <c r="BS125" i="14"/>
  <c r="AO16" i="14"/>
  <c r="AK116" i="14"/>
  <c r="AW18" i="14"/>
  <c r="AS46" i="14" l="1"/>
  <c r="AO118" i="14"/>
  <c r="AP118" i="14" s="1"/>
  <c r="BW125" i="14"/>
  <c r="BS126" i="14"/>
  <c r="BG18" i="14"/>
  <c r="AY106" i="14"/>
  <c r="AU118" i="14"/>
  <c r="AR119" i="14" s="1"/>
  <c r="AM20" i="14"/>
  <c r="AI116" i="14"/>
  <c r="AS16" i="14"/>
  <c r="AO116" i="14"/>
  <c r="AN118" i="14"/>
  <c r="AQ128" i="14" s="1"/>
  <c r="AQ130" i="14" s="1"/>
  <c r="BA18" i="14"/>
  <c r="BC16" i="14"/>
  <c r="AB116" i="14"/>
  <c r="AD116" i="14"/>
  <c r="AW46" i="14" l="1"/>
  <c r="AS118" i="14"/>
  <c r="AT118" i="14" s="1"/>
  <c r="BG16" i="14"/>
  <c r="AF116" i="14"/>
  <c r="AH116" i="14"/>
  <c r="AQ20" i="14"/>
  <c r="AM116" i="14"/>
  <c r="BE18" i="14"/>
  <c r="BK18" i="14"/>
  <c r="AR118" i="14"/>
  <c r="AU128" i="14" s="1"/>
  <c r="AU130" i="14" s="1"/>
  <c r="BC106" i="14"/>
  <c r="AY118" i="14"/>
  <c r="AV119" i="14" s="1"/>
  <c r="AW16" i="14"/>
  <c r="AS116" i="14"/>
  <c r="BW126" i="14"/>
  <c r="CA125" i="14"/>
  <c r="BA46" i="14" l="1"/>
  <c r="AW118" i="14"/>
  <c r="AX118" i="14" s="1"/>
  <c r="AW116" i="14"/>
  <c r="BA16" i="14"/>
  <c r="AL116" i="14"/>
  <c r="AJ116" i="14"/>
  <c r="AU20" i="14"/>
  <c r="AQ116" i="14"/>
  <c r="CA126" i="14"/>
  <c r="CE125" i="14"/>
  <c r="BK16" i="14"/>
  <c r="BI18" i="14"/>
  <c r="AV118" i="14"/>
  <c r="AY128" i="14" s="1"/>
  <c r="AY130" i="14" s="1"/>
  <c r="BG106" i="14"/>
  <c r="BC118" i="14"/>
  <c r="AZ119" i="14" s="1"/>
  <c r="BO18" i="14"/>
  <c r="BE46" i="14" l="1"/>
  <c r="BA118" i="14"/>
  <c r="BB118" i="14" s="1"/>
  <c r="BK106" i="14"/>
  <c r="BG118" i="14"/>
  <c r="BD119" i="14" s="1"/>
  <c r="AP116" i="14"/>
  <c r="AN116" i="14"/>
  <c r="BM18" i="14"/>
  <c r="AZ118" i="14"/>
  <c r="BC128" i="14" s="1"/>
  <c r="BC130" i="14" s="1"/>
  <c r="CI125" i="14"/>
  <c r="CE126" i="14"/>
  <c r="AY20" i="14"/>
  <c r="AU116" i="14"/>
  <c r="BO16" i="14"/>
  <c r="BE16" i="14"/>
  <c r="BA116" i="14"/>
  <c r="BS18" i="14"/>
  <c r="BI46" i="14" l="1"/>
  <c r="BE118" i="14"/>
  <c r="BF118" i="14" s="1"/>
  <c r="BQ18" i="14"/>
  <c r="BC20" i="14"/>
  <c r="AY116" i="14"/>
  <c r="BI16" i="14"/>
  <c r="BE116" i="14"/>
  <c r="BS16" i="14"/>
  <c r="BD118" i="14"/>
  <c r="BG128" i="14" s="1"/>
  <c r="BG130" i="14" s="1"/>
  <c r="AT116" i="14"/>
  <c r="AR116" i="14"/>
  <c r="BW18" i="14"/>
  <c r="CI126" i="14"/>
  <c r="CM125" i="14"/>
  <c r="BO106" i="14"/>
  <c r="BK118" i="14"/>
  <c r="BH119" i="14" s="1"/>
  <c r="BM46" i="14" l="1"/>
  <c r="BI118" i="14"/>
  <c r="BJ118" i="14" s="1"/>
  <c r="CM126" i="14"/>
  <c r="CQ125" i="14"/>
  <c r="AX116" i="14"/>
  <c r="AV116" i="14"/>
  <c r="BG20" i="14"/>
  <c r="BC116" i="14"/>
  <c r="BH118" i="14"/>
  <c r="BK128" i="14" s="1"/>
  <c r="BK130" i="14" s="1"/>
  <c r="BU18" i="14"/>
  <c r="BW16" i="14"/>
  <c r="CA18" i="14"/>
  <c r="BI116" i="14"/>
  <c r="BM16" i="14"/>
  <c r="BS106" i="14"/>
  <c r="BO118" i="14"/>
  <c r="BL119" i="14" s="1"/>
  <c r="BQ46" i="14" l="1"/>
  <c r="BM118" i="14"/>
  <c r="BM116" i="14"/>
  <c r="BQ16" i="14"/>
  <c r="CE18" i="14"/>
  <c r="CA16" i="14"/>
  <c r="BL118" i="14"/>
  <c r="BO128" i="14" s="1"/>
  <c r="BO130" i="14" s="1"/>
  <c r="BN118" i="14"/>
  <c r="BY18" i="14"/>
  <c r="CU125" i="14"/>
  <c r="CQ126" i="14"/>
  <c r="AZ116" i="14"/>
  <c r="BB116" i="14"/>
  <c r="BK20" i="14"/>
  <c r="BG116" i="14"/>
  <c r="BW106" i="14"/>
  <c r="BS118" i="14"/>
  <c r="BP119" i="14" s="1"/>
  <c r="BU46" i="14" l="1"/>
  <c r="BQ118" i="14"/>
  <c r="BR118" i="14" s="1"/>
  <c r="BD116" i="14"/>
  <c r="BF116" i="14"/>
  <c r="BO20" i="14"/>
  <c r="BK116" i="14"/>
  <c r="CE16" i="14"/>
  <c r="CU126" i="14"/>
  <c r="CY125" i="14"/>
  <c r="CI18" i="14"/>
  <c r="BP118" i="14"/>
  <c r="BS128" i="14" s="1"/>
  <c r="BS130" i="14" s="1"/>
  <c r="CC18" i="14"/>
  <c r="BQ116" i="14"/>
  <c r="BU16" i="14"/>
  <c r="CA106" i="14"/>
  <c r="BW118" i="14"/>
  <c r="BT119" i="14" s="1"/>
  <c r="BY46" i="14" l="1"/>
  <c r="BU118" i="14"/>
  <c r="BV118" i="14" s="1"/>
  <c r="BY16" i="14"/>
  <c r="BU116" i="14"/>
  <c r="CG18" i="14"/>
  <c r="CI16" i="14"/>
  <c r="BS20" i="14"/>
  <c r="BO116" i="14"/>
  <c r="BT118" i="14"/>
  <c r="BW128" i="14" s="1"/>
  <c r="BW130" i="14" s="1"/>
  <c r="CM18" i="14"/>
  <c r="CY126" i="14"/>
  <c r="DC125" i="14"/>
  <c r="DC126" i="14" s="1"/>
  <c r="BH116" i="14"/>
  <c r="BJ116" i="14"/>
  <c r="CE106" i="14"/>
  <c r="CA118" i="14"/>
  <c r="BX119" i="14" s="1"/>
  <c r="CC46" i="14" l="1"/>
  <c r="BY118" i="14"/>
  <c r="BZ118" i="14" s="1"/>
  <c r="CQ18" i="14"/>
  <c r="CK18" i="14"/>
  <c r="BN116" i="14"/>
  <c r="BL116" i="14"/>
  <c r="BW20" i="14"/>
  <c r="BS116" i="14"/>
  <c r="CM16" i="14"/>
  <c r="BX118" i="14"/>
  <c r="CA128" i="14" s="1"/>
  <c r="CA130" i="14" s="1"/>
  <c r="CI106" i="14"/>
  <c r="CE118" i="14"/>
  <c r="CB119" i="14" s="1"/>
  <c r="CC16" i="14"/>
  <c r="BY116" i="14"/>
  <c r="CG46" i="14" l="1"/>
  <c r="CC118" i="14"/>
  <c r="CD118" i="14" s="1"/>
  <c r="BP116" i="14"/>
  <c r="BR116" i="14"/>
  <c r="CG16" i="14"/>
  <c r="CC116" i="14"/>
  <c r="CA20" i="14"/>
  <c r="BW116" i="14"/>
  <c r="CO18" i="14"/>
  <c r="CQ16" i="14"/>
  <c r="CU18" i="14"/>
  <c r="CB118" i="14"/>
  <c r="CE128" i="14" s="1"/>
  <c r="CE130" i="14" s="1"/>
  <c r="CM106" i="14"/>
  <c r="CI118" i="14"/>
  <c r="CF119" i="14" s="1"/>
  <c r="CK46" i="14" l="1"/>
  <c r="CG118" i="14"/>
  <c r="BV116" i="14"/>
  <c r="BT116" i="14"/>
  <c r="CE20" i="14"/>
  <c r="CA116" i="14"/>
  <c r="CF118" i="14"/>
  <c r="CI128" i="14" s="1"/>
  <c r="CI130" i="14" s="1"/>
  <c r="CH118" i="14"/>
  <c r="CS18" i="14"/>
  <c r="CQ106" i="14"/>
  <c r="CM118" i="14"/>
  <c r="CJ119" i="14" s="1"/>
  <c r="CY18" i="14"/>
  <c r="CG116" i="14"/>
  <c r="CK16" i="14"/>
  <c r="CU16" i="14"/>
  <c r="CO46" i="14" l="1"/>
  <c r="CK118" i="14"/>
  <c r="CL118" i="14" s="1"/>
  <c r="CY16" i="14"/>
  <c r="CO16" i="14"/>
  <c r="CK116" i="14"/>
  <c r="DC18" i="14"/>
  <c r="CI20" i="14"/>
  <c r="CE116" i="14"/>
  <c r="CW18" i="14"/>
  <c r="BZ116" i="14"/>
  <c r="BX116" i="14"/>
  <c r="CJ118" i="14"/>
  <c r="CM128" i="14" s="1"/>
  <c r="CM130" i="14" s="1"/>
  <c r="CU106" i="14"/>
  <c r="CQ118" i="14"/>
  <c r="CN119" i="14" s="1"/>
  <c r="CS46" i="14" l="1"/>
  <c r="CO118" i="14"/>
  <c r="CM20" i="14"/>
  <c r="CI116" i="14"/>
  <c r="CN118" i="14"/>
  <c r="CQ128" i="14" s="1"/>
  <c r="CQ130" i="14" s="1"/>
  <c r="CP118" i="14"/>
  <c r="CO116" i="14"/>
  <c r="CS16" i="14"/>
  <c r="CY106" i="14"/>
  <c r="CU118" i="14"/>
  <c r="CR119" i="14" s="1"/>
  <c r="DA18" i="14"/>
  <c r="DC16" i="14"/>
  <c r="CD116" i="14"/>
  <c r="CB116" i="14"/>
  <c r="CW46" i="14" l="1"/>
  <c r="CS118" i="14"/>
  <c r="CT118" i="14" s="1"/>
  <c r="CW16" i="14"/>
  <c r="CS116" i="14"/>
  <c r="CH116" i="14"/>
  <c r="CF116" i="14"/>
  <c r="DC106" i="14"/>
  <c r="DC118" i="14" s="1"/>
  <c r="CZ119" i="14" s="1"/>
  <c r="CY118" i="14"/>
  <c r="CV119" i="14" s="1"/>
  <c r="CR118" i="14"/>
  <c r="CU128" i="14" s="1"/>
  <c r="CU130" i="14" s="1"/>
  <c r="CQ20" i="14"/>
  <c r="CM116" i="14"/>
  <c r="DA46" i="14" l="1"/>
  <c r="DA118" i="14" s="1"/>
  <c r="CW118" i="14"/>
  <c r="CX118" i="14" s="1"/>
  <c r="CZ118" i="14"/>
  <c r="DC128" i="14" s="1"/>
  <c r="DC130" i="14" s="1"/>
  <c r="DB118" i="14"/>
  <c r="CV118" i="14"/>
  <c r="CY128" i="14" s="1"/>
  <c r="CY130" i="14" s="1"/>
  <c r="CJ116" i="14"/>
  <c r="CL116" i="14"/>
  <c r="CU20" i="14"/>
  <c r="CQ116" i="14"/>
  <c r="CW116" i="14"/>
  <c r="DA16" i="14"/>
  <c r="DA116" i="14" s="1"/>
  <c r="CP116" i="14" l="1"/>
  <c r="CN116" i="14"/>
  <c r="CY20" i="14"/>
  <c r="CU116" i="14"/>
  <c r="CT116" i="14" l="1"/>
  <c r="CR116" i="14"/>
  <c r="DC20" i="14"/>
  <c r="DC116" i="14" s="1"/>
  <c r="CY116" i="14"/>
  <c r="CX116" i="14" l="1"/>
  <c r="CV116" i="14"/>
  <c r="CZ116" i="14"/>
  <c r="DB116" i="14"/>
</calcChain>
</file>

<file path=xl/sharedStrings.xml><?xml version="1.0" encoding="utf-8"?>
<sst xmlns="http://schemas.openxmlformats.org/spreadsheetml/2006/main" count="411" uniqueCount="115">
  <si>
    <t>Dias de atraso (-) ou de adiantamento</t>
  </si>
  <si>
    <t xml:space="preserve"> A licitar = Prev - Real - Sdo a reprogramar</t>
  </si>
  <si>
    <t xml:space="preserve">simples </t>
  </si>
  <si>
    <t>acumulado</t>
  </si>
  <si>
    <t>Dias a ocorrer / decorridos</t>
  </si>
  <si>
    <t>Descição</t>
  </si>
  <si>
    <t>Total %</t>
  </si>
  <si>
    <t xml:space="preserve"> R$</t>
  </si>
  <si>
    <t>OS ou FIN</t>
  </si>
  <si>
    <t>EF ou AD</t>
  </si>
  <si>
    <t>Tipo de contrapartida: FIN = Financeira; OS = em Obras e Serviços.</t>
  </si>
  <si>
    <t>Forma de execução: AD = Administração Direta pelo Tomador</t>
  </si>
  <si>
    <t xml:space="preserve">ou EF se execução e/ou fornecimento a contratar/contrado. </t>
  </si>
  <si>
    <t>Item</t>
  </si>
  <si>
    <t>Discriminação</t>
  </si>
  <si>
    <t>Contrapartida</t>
  </si>
  <si>
    <t>Nº do CT</t>
  </si>
  <si>
    <t>OCULTAR</t>
  </si>
  <si>
    <t>SOMENTE CP</t>
  </si>
  <si>
    <t>VERIFIC USO REP</t>
  </si>
  <si>
    <t>CONTA PREENCH</t>
  </si>
  <si>
    <t>%</t>
  </si>
  <si>
    <t>R$</t>
  </si>
  <si>
    <t xml:space="preserve"> </t>
  </si>
  <si>
    <t>ACUM</t>
  </si>
  <si>
    <t>Total (R$):</t>
  </si>
  <si>
    <t>Total (%):</t>
  </si>
  <si>
    <t>Proponente/Tomador</t>
  </si>
  <si>
    <t>Prev - simple</t>
  </si>
  <si>
    <t>Prev- acumul</t>
  </si>
  <si>
    <t>Real - simple</t>
  </si>
  <si>
    <t>Real- acumul</t>
  </si>
  <si>
    <t>tt</t>
  </si>
  <si>
    <t>cp</t>
  </si>
  <si>
    <t>ogu</t>
  </si>
  <si>
    <t>SOMAS</t>
  </si>
  <si>
    <t>i</t>
  </si>
  <si>
    <t>II</t>
  </si>
  <si>
    <t>III</t>
  </si>
  <si>
    <t>Valor</t>
  </si>
  <si>
    <t>Mês 0</t>
  </si>
  <si>
    <t>Empreendimento ( nome/apelido)</t>
  </si>
  <si>
    <t xml:space="preserve">Valor </t>
  </si>
  <si>
    <t>Mês cronog</t>
  </si>
  <si>
    <t>Peso</t>
  </si>
  <si>
    <t>$</t>
  </si>
  <si>
    <t>QCI - Quadro de Composição do Investimento</t>
  </si>
  <si>
    <t>Total</t>
  </si>
  <si>
    <t>Execução</t>
  </si>
  <si>
    <t>Aprovação  (data)</t>
  </si>
  <si>
    <t>Nome do Prefeito e da Cidade/UF</t>
  </si>
  <si>
    <t>Operação</t>
  </si>
  <si>
    <t>Financiamento</t>
  </si>
  <si>
    <t>Repassse</t>
  </si>
  <si>
    <t>Real - acumul</t>
  </si>
  <si>
    <t>(%)</t>
  </si>
  <si>
    <t>Próprios       (R$)</t>
  </si>
  <si>
    <t>Outros            (R$)</t>
  </si>
  <si>
    <t>Financ.</t>
  </si>
  <si>
    <t>Fìsico</t>
  </si>
  <si>
    <t>Físico</t>
  </si>
  <si>
    <t>Saldo a reprogramar</t>
  </si>
  <si>
    <t>Município/UF</t>
  </si>
  <si>
    <t>Programa/Modalidade/Ação</t>
  </si>
  <si>
    <t>Fim vigência (data)</t>
  </si>
  <si>
    <t>SIMPLES</t>
  </si>
  <si>
    <t>CP (R$)</t>
  </si>
  <si>
    <t>Total (R$)</t>
  </si>
  <si>
    <t>Financeiro</t>
  </si>
  <si>
    <t>IV</t>
  </si>
  <si>
    <t xml:space="preserve">Dias equivalentes ao realizado físico </t>
  </si>
  <si>
    <t>V</t>
  </si>
  <si>
    <t>Limite</t>
  </si>
  <si>
    <t>Inferior</t>
  </si>
  <si>
    <t>Superior</t>
  </si>
  <si>
    <t>Ocultar</t>
  </si>
  <si>
    <t>Mapa de Controle</t>
  </si>
  <si>
    <t xml:space="preserve">QCI/Cronograma Físico-Financeiro do CT </t>
  </si>
  <si>
    <t>Grau de Sigilo</t>
  </si>
  <si>
    <t>#00</t>
  </si>
  <si>
    <t>Quant./unid</t>
  </si>
  <si>
    <t>Local/Data</t>
  </si>
  <si>
    <t>Parcela  (n.º)</t>
  </si>
  <si>
    <t>Parcela</t>
  </si>
  <si>
    <t>CRONOGRAMA FÍSICO - FINANCEIRO</t>
  </si>
  <si>
    <t>MANGA/MG</t>
  </si>
  <si>
    <t>X</t>
  </si>
  <si>
    <t>SERVIÇOS PRELIMINARES</t>
  </si>
  <si>
    <t>MOVIMENTO DE TERRA</t>
  </si>
  <si>
    <t>FUNDAÇÕES</t>
  </si>
  <si>
    <t>SUPER ESTRUTURA</t>
  </si>
  <si>
    <t>PAREDES E PAINEIS</t>
  </si>
  <si>
    <t>COBERTURA</t>
  </si>
  <si>
    <t>INSTALAÇÕES ELÉTRICAS</t>
  </si>
  <si>
    <t>INSTALAÇÕES HIDRO-SANITÁRIAS</t>
  </si>
  <si>
    <t>REVESTIMENTOS INTERNO/EXTERNO</t>
  </si>
  <si>
    <t>PISO INTERNO</t>
  </si>
  <si>
    <t>ESQUADRIAS METÁLICAS E PORTAS</t>
  </si>
  <si>
    <t>VIDROS E SIMILARES</t>
  </si>
  <si>
    <t>PINTURAS</t>
  </si>
  <si>
    <t>EQUIPAMENTOS E ACESSÓRIOS DE INC.</t>
  </si>
  <si>
    <t>SPDA</t>
  </si>
  <si>
    <t>SERVIÇOS COMPLEMENTARES</t>
  </si>
  <si>
    <t>LIMPEZA</t>
  </si>
  <si>
    <t xml:space="preserve">SERVIÇOS JÁ EXECUTADOS </t>
  </si>
  <si>
    <t>(LICITAÇÃO ANTERIOR)</t>
  </si>
  <si>
    <t>PREF. MUNICIPAL DE MANGA</t>
  </si>
  <si>
    <t>1.013.105-46/2013</t>
  </si>
  <si>
    <t>CONSTRUÇÃO DE MERCADO MUNICIPAL</t>
  </si>
  <si>
    <t>Manga, 29 de novembro de 2018.</t>
  </si>
  <si>
    <t>Joaquim de Oliveira Sá Filho - Manga/MG</t>
  </si>
  <si>
    <t>CTEF</t>
  </si>
  <si>
    <t>FIN</t>
  </si>
  <si>
    <t>JOAQUIM DE OLIVEIRA SÁ FILHO</t>
  </si>
  <si>
    <t>MANGA/MG, 29 DE NOVEMBRO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</si>
</sst>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/m/yy;@"/>
    <numFmt numFmtId="166" formatCode="dd/mm/yy;@"/>
  </numFmts>
  <fonts count="30">
    <font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</font>
    <font>
      <u/>
      <sz val="10"/>
      <color indexed="12"/>
      <name val="Arial"/>
    </font>
    <font>
      <sz val="9"/>
      <name val="Arial"/>
    </font>
    <font>
      <sz val="9"/>
      <color indexed="12"/>
      <name val="Arial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  <font>
      <b/>
      <sz val="10"/>
      <color indexed="10"/>
      <name val="Arial"/>
      <family val="2"/>
    </font>
    <font>
      <sz val="8"/>
      <color indexed="22"/>
      <name val="Arial"/>
    </font>
    <font>
      <sz val="8"/>
      <color indexed="12"/>
      <name val="Arial"/>
    </font>
    <font>
      <b/>
      <sz val="8"/>
      <color indexed="10"/>
      <name val="Arial"/>
    </font>
    <font>
      <b/>
      <sz val="8"/>
      <name val="Arial"/>
    </font>
    <font>
      <b/>
      <sz val="12"/>
      <color indexed="10"/>
      <name val="Arial"/>
      <family val="2"/>
    </font>
    <font>
      <b/>
      <sz val="10"/>
      <color indexed="12"/>
      <name val="Arial"/>
      <family val="2"/>
    </font>
    <font>
      <b/>
      <sz val="20"/>
      <color indexed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0"/>
      <color indexed="9"/>
      <name val="Arial"/>
    </font>
    <font>
      <sz val="9"/>
      <color indexed="8"/>
      <name val="Arial"/>
      <family val="2"/>
    </font>
    <font>
      <sz val="12"/>
      <name val="Swis721 Md BT"/>
      <family val="2"/>
    </font>
    <font>
      <sz val="9"/>
      <color indexed="12"/>
      <name val="Arial"/>
      <family val="2"/>
    </font>
    <font>
      <sz val="9"/>
      <color indexed="2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lightUp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lightUp"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lightUp">
        <bgColor indexed="42"/>
      </patternFill>
    </fill>
    <fill>
      <patternFill patternType="solid">
        <fgColor indexed="41"/>
        <bgColor indexed="64"/>
      </patternFill>
    </fill>
    <fill>
      <patternFill patternType="lightUp">
        <bgColor indexed="27"/>
      </patternFill>
    </fill>
    <fill>
      <patternFill patternType="lightUp">
        <bgColor indexed="43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0" fillId="0" borderId="0" xfId="0" applyBorder="1"/>
    <xf numFmtId="164" fontId="5" fillId="2" borderId="3" xfId="3" applyFont="1" applyFill="1" applyBorder="1" applyAlignment="1" applyProtection="1">
      <alignment horizontal="right" vertical="center"/>
      <protection locked="0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164" fontId="13" fillId="0" borderId="0" xfId="3" applyFont="1" applyFill="1" applyBorder="1" applyAlignment="1">
      <alignment horizontal="right" vertical="center"/>
    </xf>
    <xf numFmtId="0" fontId="14" fillId="4" borderId="4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Continuous" vertical="center"/>
    </xf>
    <xf numFmtId="0" fontId="19" fillId="0" borderId="0" xfId="0" applyFont="1" applyAlignment="1" applyProtection="1">
      <alignment horizontal="centerContinuous" vertical="center"/>
    </xf>
    <xf numFmtId="0" fontId="8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19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164" fontId="1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164" fontId="13" fillId="0" borderId="0" xfId="3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14" fontId="0" fillId="0" borderId="0" xfId="0" applyNumberForma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164" fontId="3" fillId="2" borderId="3" xfId="3" applyFont="1" applyFill="1" applyBorder="1" applyAlignment="1" applyProtection="1">
      <alignment horizontal="right" vertical="center"/>
      <protection locked="0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Alignment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3" fillId="3" borderId="9" xfId="0" quotePrefix="1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164" fontId="5" fillId="0" borderId="16" xfId="3" applyFont="1" applyFill="1" applyBorder="1" applyAlignment="1" applyProtection="1">
      <alignment horizontal="right" vertical="center"/>
      <protection locked="0"/>
    </xf>
    <xf numFmtId="0" fontId="9" fillId="4" borderId="17" xfId="0" applyFont="1" applyFill="1" applyBorder="1" applyAlignment="1" applyProtection="1">
      <alignment horizontal="center" vertical="center"/>
    </xf>
    <xf numFmtId="164" fontId="3" fillId="0" borderId="18" xfId="3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left" vertical="center"/>
    </xf>
    <xf numFmtId="164" fontId="5" fillId="0" borderId="7" xfId="3" applyFont="1" applyFill="1" applyBorder="1" applyAlignment="1" applyProtection="1">
      <alignment horizontal="right" vertical="center"/>
    </xf>
    <xf numFmtId="2" fontId="3" fillId="0" borderId="7" xfId="2" applyNumberFormat="1" applyFont="1" applyFill="1" applyBorder="1" applyAlignment="1" applyProtection="1">
      <alignment horizontal="right" vertical="center"/>
    </xf>
    <xf numFmtId="1" fontId="19" fillId="0" borderId="7" xfId="2" applyNumberFormat="1" applyFont="1" applyFill="1" applyBorder="1" applyAlignment="1" applyProtection="1">
      <alignment horizontal="center" vertical="center"/>
    </xf>
    <xf numFmtId="164" fontId="3" fillId="0" borderId="7" xfId="3" applyFont="1" applyFill="1" applyBorder="1" applyAlignment="1" applyProtection="1">
      <alignment horizontal="right" vertical="center"/>
    </xf>
    <xf numFmtId="2" fontId="3" fillId="5" borderId="19" xfId="2" applyNumberFormat="1" applyFont="1" applyFill="1" applyBorder="1" applyAlignment="1" applyProtection="1">
      <alignment horizontal="right" vertical="center"/>
    </xf>
    <xf numFmtId="2" fontId="3" fillId="3" borderId="20" xfId="2" applyNumberFormat="1" applyFont="1" applyFill="1" applyBorder="1" applyAlignment="1" applyProtection="1">
      <alignment horizontal="right" vertical="center"/>
    </xf>
    <xf numFmtId="2" fontId="3" fillId="3" borderId="12" xfId="2" applyNumberFormat="1" applyFont="1" applyFill="1" applyBorder="1" applyAlignment="1" applyProtection="1">
      <alignment horizontal="right" vertical="center"/>
    </xf>
    <xf numFmtId="0" fontId="3" fillId="6" borderId="7" xfId="0" applyFont="1" applyFill="1" applyBorder="1" applyAlignment="1" applyProtection="1">
      <alignment horizontal="left" vertical="center"/>
    </xf>
    <xf numFmtId="0" fontId="14" fillId="0" borderId="4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12" fillId="3" borderId="6" xfId="0" quotePrefix="1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right" vertical="center"/>
    </xf>
    <xf numFmtId="0" fontId="10" fillId="3" borderId="12" xfId="0" applyFont="1" applyFill="1" applyBorder="1" applyAlignment="1" applyProtection="1">
      <alignment horizontal="right" vertical="center"/>
    </xf>
    <xf numFmtId="0" fontId="10" fillId="3" borderId="10" xfId="0" applyFont="1" applyFill="1" applyBorder="1" applyAlignment="1" applyProtection="1">
      <alignment horizontal="left" vertical="center"/>
    </xf>
    <xf numFmtId="0" fontId="10" fillId="0" borderId="20" xfId="0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center" vertical="center"/>
    </xf>
    <xf numFmtId="164" fontId="3" fillId="0" borderId="3" xfId="3" applyFont="1" applyFill="1" applyBorder="1" applyAlignment="1" applyProtection="1">
      <alignment horizontal="right" vertical="center"/>
      <protection locked="0"/>
    </xf>
    <xf numFmtId="164" fontId="17" fillId="0" borderId="3" xfId="3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164" fontId="3" fillId="2" borderId="21" xfId="3" applyFont="1" applyFill="1" applyBorder="1" applyAlignment="1" applyProtection="1">
      <alignment horizontal="right" vertical="center"/>
      <protection locked="0"/>
    </xf>
    <xf numFmtId="164" fontId="3" fillId="0" borderId="21" xfId="3" applyFont="1" applyFill="1" applyBorder="1" applyAlignment="1" applyProtection="1">
      <alignment horizontal="right" vertical="center"/>
      <protection locked="0"/>
    </xf>
    <xf numFmtId="164" fontId="17" fillId="0" borderId="22" xfId="3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horizontal="left" vertical="center"/>
    </xf>
    <xf numFmtId="0" fontId="0" fillId="0" borderId="2" xfId="0" applyBorder="1" applyAlignment="1" applyProtection="1">
      <alignment vertical="center"/>
    </xf>
    <xf numFmtId="0" fontId="0" fillId="0" borderId="4" xfId="0" applyFill="1" applyBorder="1"/>
    <xf numFmtId="0" fontId="0" fillId="0" borderId="1" xfId="0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165" fontId="8" fillId="4" borderId="9" xfId="0" applyNumberFormat="1" applyFont="1" applyFill="1" applyBorder="1" applyAlignment="1" applyProtection="1">
      <alignment horizontal="center" vertical="center"/>
    </xf>
    <xf numFmtId="165" fontId="8" fillId="4" borderId="5" xfId="0" applyNumberFormat="1" applyFont="1" applyFill="1" applyBorder="1" applyAlignment="1" applyProtection="1">
      <alignment horizontal="center" vertical="center"/>
    </xf>
    <xf numFmtId="0" fontId="0" fillId="4" borderId="4" xfId="0" applyFill="1" applyBorder="1" applyProtection="1"/>
    <xf numFmtId="0" fontId="5" fillId="3" borderId="21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1" fontId="8" fillId="7" borderId="9" xfId="0" applyNumberFormat="1" applyFont="1" applyFill="1" applyBorder="1" applyAlignment="1" applyProtection="1">
      <alignment horizontal="center" vertical="center"/>
      <protection locked="0"/>
    </xf>
    <xf numFmtId="0" fontId="14" fillId="7" borderId="9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14" fontId="10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1" fontId="8" fillId="4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quotePrefix="1" applyFont="1" applyFill="1" applyBorder="1" applyAlignment="1" applyProtection="1">
      <alignment horizontal="center" vertical="center" wrapText="1"/>
    </xf>
    <xf numFmtId="0" fontId="3" fillId="6" borderId="7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left" vertical="center"/>
    </xf>
    <xf numFmtId="0" fontId="10" fillId="3" borderId="12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 applyProtection="1">
      <alignment horizontal="left"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23" fillId="0" borderId="0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0" fillId="2" borderId="4" xfId="0" applyFill="1" applyBorder="1"/>
    <xf numFmtId="0" fontId="8" fillId="7" borderId="3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8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8" fillId="2" borderId="5" xfId="0" applyNumberFormat="1" applyFont="1" applyFill="1" applyBorder="1" applyAlignment="1" applyProtection="1">
      <alignment horizontal="left" vertical="center"/>
      <protection locked="0"/>
    </xf>
    <xf numFmtId="166" fontId="8" fillId="7" borderId="5" xfId="0" applyNumberFormat="1" applyFont="1" applyFill="1" applyBorder="1" applyAlignment="1" applyProtection="1">
      <alignment horizontal="center" vertical="center"/>
      <protection locked="0"/>
    </xf>
    <xf numFmtId="164" fontId="5" fillId="9" borderId="0" xfId="3" applyFont="1" applyFill="1" applyBorder="1" applyAlignment="1" applyProtection="1">
      <alignment horizontal="right" vertical="center"/>
    </xf>
    <xf numFmtId="2" fontId="3" fillId="9" borderId="0" xfId="2" applyNumberFormat="1" applyFont="1" applyFill="1" applyBorder="1" applyAlignment="1" applyProtection="1">
      <alignment horizontal="right" vertical="center"/>
    </xf>
    <xf numFmtId="1" fontId="19" fillId="9" borderId="0" xfId="2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horizontal="right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4" borderId="23" xfId="0" applyFont="1" applyFill="1" applyBorder="1" applyAlignment="1" applyProtection="1">
      <alignment horizontal="left" vertical="center"/>
    </xf>
    <xf numFmtId="10" fontId="3" fillId="9" borderId="15" xfId="2" applyNumberFormat="1" applyFont="1" applyFill="1" applyBorder="1" applyAlignment="1" applyProtection="1">
      <alignment horizontal="right" vertical="center"/>
    </xf>
    <xf numFmtId="10" fontId="3" fillId="9" borderId="15" xfId="3" applyNumberFormat="1" applyFont="1" applyFill="1" applyBorder="1" applyAlignment="1" applyProtection="1">
      <alignment horizontal="right" vertical="center"/>
    </xf>
    <xf numFmtId="10" fontId="3" fillId="9" borderId="10" xfId="2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64" fontId="13" fillId="0" borderId="7" xfId="3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left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vertical="center"/>
    </xf>
    <xf numFmtId="0" fontId="9" fillId="4" borderId="24" xfId="0" applyFont="1" applyFill="1" applyBorder="1" applyAlignment="1" applyProtection="1">
      <alignment vertical="center"/>
    </xf>
    <xf numFmtId="0" fontId="9" fillId="4" borderId="12" xfId="0" applyFont="1" applyFill="1" applyBorder="1" applyAlignment="1" applyProtection="1">
      <alignment vertical="center"/>
    </xf>
    <xf numFmtId="164" fontId="3" fillId="0" borderId="12" xfId="3" applyFont="1" applyFill="1" applyBorder="1" applyAlignment="1" applyProtection="1">
      <alignment horizontal="right" vertical="center"/>
    </xf>
    <xf numFmtId="0" fontId="9" fillId="0" borderId="12" xfId="0" applyFont="1" applyFill="1" applyBorder="1" applyAlignment="1" applyProtection="1">
      <alignment vertical="center"/>
    </xf>
    <xf numFmtId="2" fontId="3" fillId="0" borderId="12" xfId="2" applyNumberFormat="1" applyFont="1" applyFill="1" applyBorder="1" applyAlignment="1" applyProtection="1">
      <alignment horizontal="right" vertical="center"/>
    </xf>
    <xf numFmtId="164" fontId="5" fillId="0" borderId="12" xfId="3" applyFont="1" applyFill="1" applyBorder="1" applyAlignment="1" applyProtection="1">
      <alignment horizontal="right" vertical="center"/>
    </xf>
    <xf numFmtId="0" fontId="9" fillId="0" borderId="1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vertical="center"/>
    </xf>
    <xf numFmtId="164" fontId="3" fillId="5" borderId="14" xfId="3" applyFont="1" applyFill="1" applyBorder="1" applyAlignment="1" applyProtection="1">
      <alignment horizontal="right" vertical="center"/>
    </xf>
    <xf numFmtId="164" fontId="3" fillId="5" borderId="15" xfId="3" applyFont="1" applyFill="1" applyBorder="1" applyAlignment="1" applyProtection="1">
      <alignment horizontal="right" vertical="center"/>
    </xf>
    <xf numFmtId="164" fontId="5" fillId="5" borderId="25" xfId="3" applyFont="1" applyFill="1" applyBorder="1" applyAlignment="1" applyProtection="1">
      <alignment horizontal="right" vertical="center"/>
    </xf>
    <xf numFmtId="0" fontId="9" fillId="4" borderId="7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2" fontId="3" fillId="5" borderId="13" xfId="2" applyNumberFormat="1" applyFont="1" applyFill="1" applyBorder="1" applyAlignment="1" applyProtection="1">
      <alignment horizontal="right" vertical="center"/>
    </xf>
    <xf numFmtId="0" fontId="9" fillId="4" borderId="24" xfId="0" applyFont="1" applyFill="1" applyBorder="1" applyAlignment="1" applyProtection="1">
      <alignment horizontal="left" vertical="center"/>
    </xf>
    <xf numFmtId="0" fontId="5" fillId="4" borderId="26" xfId="0" applyFont="1" applyFill="1" applyBorder="1" applyAlignment="1" applyProtection="1">
      <alignment horizontal="right" vertical="center"/>
    </xf>
    <xf numFmtId="0" fontId="9" fillId="4" borderId="12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164" fontId="3" fillId="5" borderId="24" xfId="3" applyFont="1" applyFill="1" applyBorder="1" applyAlignment="1" applyProtection="1">
      <alignment horizontal="right" vertical="center"/>
    </xf>
    <xf numFmtId="0" fontId="9" fillId="4" borderId="14" xfId="0" applyFont="1" applyFill="1" applyBorder="1" applyAlignment="1" applyProtection="1">
      <alignment horizontal="center" vertical="center"/>
    </xf>
    <xf numFmtId="164" fontId="5" fillId="5" borderId="20" xfId="3" applyFont="1" applyFill="1" applyBorder="1" applyAlignment="1" applyProtection="1">
      <alignment horizontal="right" vertical="center"/>
    </xf>
    <xf numFmtId="0" fontId="5" fillId="4" borderId="10" xfId="0" applyFont="1" applyFill="1" applyBorder="1" applyAlignment="1" applyProtection="1">
      <alignment horizontal="right" vertical="center"/>
    </xf>
    <xf numFmtId="0" fontId="9" fillId="4" borderId="27" xfId="0" applyFont="1" applyFill="1" applyBorder="1" applyAlignment="1" applyProtection="1">
      <alignment horizontal="center" vertical="center"/>
    </xf>
    <xf numFmtId="0" fontId="9" fillId="4" borderId="28" xfId="0" applyFont="1" applyFill="1" applyBorder="1" applyAlignment="1" applyProtection="1">
      <alignment horizontal="left" vertical="center"/>
    </xf>
    <xf numFmtId="0" fontId="9" fillId="4" borderId="29" xfId="0" applyFont="1" applyFill="1" applyBorder="1" applyAlignment="1" applyProtection="1">
      <alignment horizontal="left" vertical="center"/>
    </xf>
    <xf numFmtId="2" fontId="3" fillId="3" borderId="25" xfId="2" applyNumberFormat="1" applyFont="1" applyFill="1" applyBorder="1" applyAlignment="1" applyProtection="1">
      <alignment horizontal="right" vertical="center"/>
    </xf>
    <xf numFmtId="2" fontId="3" fillId="3" borderId="26" xfId="2" applyNumberFormat="1" applyFont="1" applyFill="1" applyBorder="1" applyAlignment="1" applyProtection="1">
      <alignment horizontal="right" vertical="center"/>
    </xf>
    <xf numFmtId="164" fontId="3" fillId="5" borderId="27" xfId="3" applyFont="1" applyFill="1" applyBorder="1" applyAlignment="1" applyProtection="1">
      <alignment horizontal="right" vertical="center"/>
    </xf>
    <xf numFmtId="164" fontId="3" fillId="5" borderId="28" xfId="3" applyFont="1" applyFill="1" applyBorder="1" applyAlignment="1" applyProtection="1">
      <alignment horizontal="right" vertical="center"/>
    </xf>
    <xf numFmtId="164" fontId="3" fillId="5" borderId="29" xfId="3" applyFont="1" applyFill="1" applyBorder="1" applyAlignment="1" applyProtection="1">
      <alignment horizontal="right" vertical="center"/>
    </xf>
    <xf numFmtId="37" fontId="10" fillId="2" borderId="19" xfId="3" applyNumberFormat="1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</xf>
    <xf numFmtId="0" fontId="9" fillId="4" borderId="31" xfId="0" applyFont="1" applyFill="1" applyBorder="1" applyAlignment="1" applyProtection="1">
      <alignment horizontal="left" vertical="center"/>
    </xf>
    <xf numFmtId="0" fontId="9" fillId="4" borderId="32" xfId="0" applyFont="1" applyFill="1" applyBorder="1" applyAlignment="1" applyProtection="1">
      <alignment horizontal="left" vertical="center"/>
    </xf>
    <xf numFmtId="0" fontId="5" fillId="4" borderId="32" xfId="0" applyFont="1" applyFill="1" applyBorder="1" applyAlignment="1" applyProtection="1">
      <alignment horizontal="right" vertical="center"/>
    </xf>
    <xf numFmtId="2" fontId="3" fillId="5" borderId="33" xfId="2" applyNumberFormat="1" applyFont="1" applyFill="1" applyBorder="1" applyAlignment="1" applyProtection="1">
      <alignment horizontal="right" vertical="center"/>
    </xf>
    <xf numFmtId="2" fontId="3" fillId="3" borderId="34" xfId="2" applyNumberFormat="1" applyFont="1" applyFill="1" applyBorder="1" applyAlignment="1" applyProtection="1">
      <alignment horizontal="right" vertical="center"/>
    </xf>
    <xf numFmtId="2" fontId="3" fillId="3" borderId="32" xfId="2" applyNumberFormat="1" applyFont="1" applyFill="1" applyBorder="1" applyAlignment="1" applyProtection="1">
      <alignment horizontal="right" vertical="center"/>
    </xf>
    <xf numFmtId="164" fontId="3" fillId="5" borderId="30" xfId="3" applyFont="1" applyFill="1" applyBorder="1" applyAlignment="1" applyProtection="1">
      <alignment horizontal="right" vertical="center"/>
    </xf>
    <xf numFmtId="164" fontId="3" fillId="5" borderId="35" xfId="3" applyFont="1" applyFill="1" applyBorder="1" applyAlignment="1" applyProtection="1">
      <alignment horizontal="right" vertical="center"/>
    </xf>
    <xf numFmtId="164" fontId="3" fillId="5" borderId="31" xfId="3" applyFont="1" applyFill="1" applyBorder="1" applyAlignment="1" applyProtection="1">
      <alignment horizontal="right" vertical="center"/>
    </xf>
    <xf numFmtId="0" fontId="10" fillId="10" borderId="0" xfId="0" applyFont="1" applyFill="1" applyBorder="1" applyAlignment="1">
      <alignment horizontal="left" vertical="center"/>
    </xf>
    <xf numFmtId="0" fontId="5" fillId="10" borderId="7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left" vertical="center"/>
    </xf>
    <xf numFmtId="0" fontId="5" fillId="10" borderId="4" xfId="0" applyFont="1" applyFill="1" applyBorder="1" applyAlignment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64" fontId="5" fillId="5" borderId="30" xfId="3" applyFont="1" applyFill="1" applyBorder="1" applyAlignment="1" applyProtection="1">
      <alignment horizontal="right" vertical="center"/>
    </xf>
    <xf numFmtId="0" fontId="7" fillId="0" borderId="38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5" fillId="0" borderId="3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5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26" fillId="0" borderId="0" xfId="0" applyFont="1"/>
    <xf numFmtId="0" fontId="7" fillId="0" borderId="0" xfId="0" applyFont="1" applyBorder="1"/>
    <xf numFmtId="0" fontId="27" fillId="0" borderId="0" xfId="0" applyFont="1" applyAlignment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164" fontId="28" fillId="4" borderId="3" xfId="3" applyFont="1" applyFill="1" applyBorder="1" applyAlignment="1" applyProtection="1">
      <alignment horizontal="right" vertical="center"/>
      <protection locked="0"/>
    </xf>
    <xf numFmtId="10" fontId="7" fillId="2" borderId="3" xfId="2" applyNumberFormat="1" applyFont="1" applyFill="1" applyBorder="1" applyAlignment="1" applyProtection="1">
      <alignment horizontal="center" vertical="center"/>
      <protection locked="0"/>
    </xf>
    <xf numFmtId="164" fontId="7" fillId="2" borderId="3" xfId="3" applyFont="1" applyFill="1" applyBorder="1" applyAlignment="1" applyProtection="1">
      <alignment horizontal="right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9" borderId="3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right" vertical="center"/>
    </xf>
    <xf numFmtId="164" fontId="29" fillId="0" borderId="7" xfId="0" applyNumberFormat="1" applyFont="1" applyFill="1" applyBorder="1" applyAlignment="1" applyProtection="1">
      <alignment vertical="center"/>
    </xf>
    <xf numFmtId="0" fontId="7" fillId="11" borderId="38" xfId="0" applyFont="1" applyFill="1" applyBorder="1" applyAlignment="1" applyProtection="1">
      <alignment horizontal="center" vertical="center"/>
    </xf>
    <xf numFmtId="0" fontId="7" fillId="10" borderId="38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64" fontId="29" fillId="0" borderId="0" xfId="0" applyNumberFormat="1" applyFont="1" applyFill="1" applyBorder="1" applyAlignment="1">
      <alignment vertical="center"/>
    </xf>
    <xf numFmtId="164" fontId="29" fillId="11" borderId="11" xfId="0" applyNumberFormat="1" applyFont="1" applyFill="1" applyBorder="1" applyAlignment="1">
      <alignment vertical="center"/>
    </xf>
    <xf numFmtId="164" fontId="29" fillId="11" borderId="7" xfId="0" applyNumberFormat="1" applyFont="1" applyFill="1" applyBorder="1" applyAlignment="1">
      <alignment vertical="center"/>
    </xf>
    <xf numFmtId="0" fontId="7" fillId="11" borderId="7" xfId="0" applyFont="1" applyFill="1" applyBorder="1" applyAlignment="1">
      <alignment horizontal="right" vertical="center"/>
    </xf>
    <xf numFmtId="0" fontId="7" fillId="11" borderId="0" xfId="0" applyFont="1" applyFill="1" applyBorder="1" applyAlignment="1">
      <alignment horizontal="center" vertical="center"/>
    </xf>
    <xf numFmtId="0" fontId="7" fillId="10" borderId="38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7" fillId="11" borderId="5" xfId="0" applyFont="1" applyFill="1" applyBorder="1" applyAlignment="1">
      <alignment vertical="center"/>
    </xf>
    <xf numFmtId="0" fontId="7" fillId="11" borderId="4" xfId="0" applyFont="1" applyFill="1" applyBorder="1" applyAlignment="1">
      <alignment vertical="center"/>
    </xf>
    <xf numFmtId="0" fontId="7" fillId="11" borderId="4" xfId="0" applyFont="1" applyFill="1" applyBorder="1" applyAlignment="1">
      <alignment horizontal="right" vertical="center"/>
    </xf>
    <xf numFmtId="0" fontId="7" fillId="10" borderId="20" xfId="0" applyFont="1" applyFill="1" applyBorder="1" applyAlignment="1">
      <alignment vertical="center"/>
    </xf>
    <xf numFmtId="0" fontId="7" fillId="10" borderId="12" xfId="0" applyFont="1" applyFill="1" applyBorder="1" applyAlignment="1">
      <alignment vertical="center"/>
    </xf>
    <xf numFmtId="0" fontId="7" fillId="10" borderId="12" xfId="0" applyFont="1" applyFill="1" applyBorder="1" applyAlignment="1">
      <alignment horizontal="right" vertical="center"/>
    </xf>
    <xf numFmtId="0" fontId="7" fillId="10" borderId="9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7" fillId="0" borderId="0" xfId="1" applyFont="1" applyAlignment="1" applyProtection="1"/>
    <xf numFmtId="0" fontId="10" fillId="0" borderId="0" xfId="0" applyFont="1" applyAlignment="1" applyProtection="1">
      <alignment vertical="center"/>
    </xf>
    <xf numFmtId="0" fontId="7" fillId="2" borderId="12" xfId="0" applyFont="1" applyFill="1" applyBorder="1" applyAlignment="1" applyProtection="1">
      <alignment horizontal="left" vertical="center"/>
      <protection locked="0"/>
    </xf>
    <xf numFmtId="164" fontId="7" fillId="4" borderId="3" xfId="3" applyFont="1" applyFill="1" applyBorder="1" applyAlignment="1" applyProtection="1">
      <alignment horizontal="right" vertical="center"/>
      <protection locked="0"/>
    </xf>
    <xf numFmtId="10" fontId="7" fillId="4" borderId="3" xfId="2" applyNumberFormat="1" applyFont="1" applyFill="1" applyBorder="1" applyAlignment="1" applyProtection="1">
      <alignment horizontal="center" vertical="center"/>
      <protection locked="0"/>
    </xf>
    <xf numFmtId="10" fontId="7" fillId="0" borderId="3" xfId="2" applyNumberFormat="1" applyFont="1" applyFill="1" applyBorder="1" applyAlignment="1" applyProtection="1">
      <alignment horizontal="center" vertical="center"/>
      <protection locked="0"/>
    </xf>
    <xf numFmtId="0" fontId="7" fillId="10" borderId="20" xfId="0" applyFont="1" applyFill="1" applyBorder="1" applyAlignment="1" applyProtection="1">
      <alignment horizontal="center" vertical="center"/>
      <protection locked="0"/>
    </xf>
    <xf numFmtId="0" fontId="7" fillId="10" borderId="12" xfId="0" applyFont="1" applyFill="1" applyBorder="1" applyAlignment="1" applyProtection="1">
      <alignment horizontal="center" vertical="center"/>
      <protection locked="0"/>
    </xf>
    <xf numFmtId="0" fontId="10" fillId="10" borderId="12" xfId="0" applyFont="1" applyFill="1" applyBorder="1" applyAlignment="1" applyProtection="1">
      <alignment horizontal="right" vertical="center"/>
      <protection locked="0"/>
    </xf>
    <xf numFmtId="0" fontId="7" fillId="10" borderId="14" xfId="0" applyFont="1" applyFill="1" applyBorder="1" applyAlignment="1" applyProtection="1">
      <alignment horizontal="right" vertical="center"/>
      <protection locked="0"/>
    </xf>
    <xf numFmtId="0" fontId="7" fillId="10" borderId="10" xfId="0" applyFont="1" applyFill="1" applyBorder="1" applyAlignment="1" applyProtection="1">
      <alignment horizontal="right" vertical="center"/>
      <protection locked="0"/>
    </xf>
    <xf numFmtId="164" fontId="10" fillId="10" borderId="3" xfId="3" applyFont="1" applyFill="1" applyBorder="1" applyAlignment="1" applyProtection="1">
      <alignment horizontal="right" vertical="center"/>
      <protection locked="0"/>
    </xf>
    <xf numFmtId="0" fontId="7" fillId="11" borderId="11" xfId="0" applyFont="1" applyFill="1" applyBorder="1" applyAlignment="1" applyProtection="1">
      <alignment horizontal="center" vertical="center"/>
      <protection locked="0"/>
    </xf>
    <xf numFmtId="0" fontId="7" fillId="10" borderId="2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165" fontId="8" fillId="4" borderId="5" xfId="0" applyNumberFormat="1" applyFont="1" applyFill="1" applyBorder="1" applyAlignment="1" applyProtection="1">
      <alignment horizontal="left" vertical="center"/>
      <protection locked="0"/>
    </xf>
    <xf numFmtId="165" fontId="8" fillId="2" borderId="9" xfId="0" applyNumberFormat="1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164" fontId="6" fillId="4" borderId="3" xfId="3" applyFont="1" applyFill="1" applyBorder="1" applyAlignment="1" applyProtection="1">
      <alignment horizontal="right" vertical="center"/>
      <protection locked="0"/>
    </xf>
    <xf numFmtId="10" fontId="17" fillId="4" borderId="3" xfId="2" applyNumberFormat="1" applyFont="1" applyFill="1" applyBorder="1" applyAlignment="1" applyProtection="1">
      <alignment horizontal="right" vertical="center"/>
      <protection locked="0"/>
    </xf>
    <xf numFmtId="164" fontId="17" fillId="4" borderId="3" xfId="3" applyFont="1" applyFill="1" applyBorder="1" applyAlignment="1" applyProtection="1">
      <alignment horizontal="right" vertical="center"/>
      <protection locked="0"/>
    </xf>
    <xf numFmtId="0" fontId="6" fillId="4" borderId="39" xfId="0" applyFont="1" applyFill="1" applyBorder="1" applyAlignment="1" applyProtection="1">
      <alignment vertical="center"/>
      <protection locked="0"/>
    </xf>
    <xf numFmtId="164" fontId="6" fillId="4" borderId="21" xfId="3" applyFont="1" applyFill="1" applyBorder="1" applyAlignment="1" applyProtection="1">
      <alignment horizontal="right" vertical="center"/>
      <protection locked="0"/>
    </xf>
    <xf numFmtId="10" fontId="17" fillId="4" borderId="21" xfId="2" applyNumberFormat="1" applyFont="1" applyFill="1" applyBorder="1" applyAlignment="1" applyProtection="1">
      <alignment horizontal="right" vertical="center"/>
      <protection locked="0"/>
    </xf>
    <xf numFmtId="164" fontId="17" fillId="4" borderId="21" xfId="3" applyFont="1" applyFill="1" applyBorder="1" applyAlignment="1" applyProtection="1">
      <alignment horizontal="right" vertical="center"/>
      <protection locked="0"/>
    </xf>
    <xf numFmtId="0" fontId="5" fillId="3" borderId="6" xfId="0" applyFont="1" applyFill="1" applyBorder="1" applyAlignment="1" applyProtection="1">
      <alignment vertical="center"/>
      <protection locked="0"/>
    </xf>
    <xf numFmtId="0" fontId="10" fillId="3" borderId="5" xfId="0" applyFont="1" applyFill="1" applyBorder="1" applyAlignment="1" applyProtection="1">
      <alignment horizontal="right" vertical="center"/>
      <protection locked="0"/>
    </xf>
    <xf numFmtId="0" fontId="10" fillId="3" borderId="4" xfId="0" applyFont="1" applyFill="1" applyBorder="1" applyAlignment="1" applyProtection="1">
      <alignment horizontal="right" vertical="center"/>
      <protection locked="0"/>
    </xf>
    <xf numFmtId="0" fontId="10" fillId="3" borderId="40" xfId="0" applyFont="1" applyFill="1" applyBorder="1" applyAlignment="1" applyProtection="1">
      <alignment horizontal="right" vertical="center"/>
      <protection locked="0"/>
    </xf>
    <xf numFmtId="164" fontId="6" fillId="3" borderId="22" xfId="3" applyFont="1" applyFill="1" applyBorder="1" applyAlignment="1" applyProtection="1">
      <alignment horizontal="right" vertical="center"/>
      <protection locked="0"/>
    </xf>
    <xf numFmtId="164" fontId="17" fillId="3" borderId="22" xfId="3" applyFont="1" applyFill="1" applyBorder="1" applyAlignment="1" applyProtection="1">
      <alignment horizontal="right" vertical="center"/>
      <protection locked="0"/>
    </xf>
    <xf numFmtId="164" fontId="17" fillId="7" borderId="22" xfId="3" applyFont="1" applyFill="1" applyBorder="1" applyAlignment="1" applyProtection="1">
      <alignment horizontal="right" vertical="center"/>
      <protection locked="0"/>
    </xf>
    <xf numFmtId="164" fontId="17" fillId="4" borderId="22" xfId="3" applyFont="1" applyFill="1" applyBorder="1" applyAlignment="1" applyProtection="1">
      <alignment horizontal="right" vertical="center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10" fillId="3" borderId="20" xfId="0" applyFont="1" applyFill="1" applyBorder="1" applyAlignment="1" applyProtection="1">
      <alignment horizontal="right" vertical="center"/>
      <protection locked="0"/>
    </xf>
    <xf numFmtId="0" fontId="10" fillId="3" borderId="12" xfId="0" applyFont="1" applyFill="1" applyBorder="1" applyAlignment="1" applyProtection="1">
      <alignment horizontal="right" vertical="center"/>
      <protection locked="0"/>
    </xf>
    <xf numFmtId="0" fontId="5" fillId="3" borderId="10" xfId="0" applyFont="1" applyFill="1" applyBorder="1" applyAlignment="1" applyProtection="1">
      <alignment horizontal="right" vertical="center"/>
      <protection locked="0"/>
    </xf>
    <xf numFmtId="164" fontId="17" fillId="7" borderId="3" xfId="3" applyFont="1" applyFill="1" applyBorder="1" applyAlignment="1" applyProtection="1">
      <alignment horizontal="right" vertical="center"/>
      <protection locked="0"/>
    </xf>
    <xf numFmtId="0" fontId="10" fillId="4" borderId="41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21" fillId="4" borderId="41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Alignment="1" applyProtection="1">
      <alignment horizontal="left" vertical="center"/>
      <protection locked="0"/>
    </xf>
    <xf numFmtId="0" fontId="17" fillId="4" borderId="0" xfId="0" applyFont="1" applyFill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1" fontId="8" fillId="4" borderId="9" xfId="0" applyNumberFormat="1" applyFont="1" applyFill="1" applyBorder="1" applyAlignment="1" applyProtection="1">
      <alignment horizontal="center" vertical="center"/>
      <protection locked="0"/>
    </xf>
    <xf numFmtId="164" fontId="17" fillId="0" borderId="22" xfId="3" applyFont="1" applyFill="1" applyBorder="1" applyAlignment="1" applyProtection="1">
      <alignment horizontal="right" vertical="center"/>
      <protection locked="0"/>
    </xf>
    <xf numFmtId="164" fontId="17" fillId="0" borderId="3" xfId="3" applyFont="1" applyFill="1" applyBorder="1" applyAlignment="1" applyProtection="1">
      <alignment horizontal="right" vertical="center"/>
      <protection locked="0"/>
    </xf>
    <xf numFmtId="165" fontId="8" fillId="4" borderId="9" xfId="0" applyNumberFormat="1" applyFont="1" applyFill="1" applyBorder="1" applyAlignment="1" applyProtection="1">
      <alignment horizontal="center" vertical="center"/>
      <protection locked="0"/>
    </xf>
    <xf numFmtId="165" fontId="8" fillId="4" borderId="5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Protection="1">
      <protection locked="0"/>
    </xf>
    <xf numFmtId="0" fontId="0" fillId="0" borderId="0" xfId="0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Protection="1"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42" xfId="0" applyFont="1" applyFill="1" applyBorder="1" applyAlignment="1" applyProtection="1">
      <alignment vertical="center"/>
      <protection locked="0"/>
    </xf>
    <xf numFmtId="0" fontId="7" fillId="4" borderId="43" xfId="0" applyFont="1" applyFill="1" applyBorder="1" applyAlignment="1" applyProtection="1">
      <alignment horizontal="left" vertical="center"/>
      <protection locked="0"/>
    </xf>
    <xf numFmtId="0" fontId="5" fillId="4" borderId="26" xfId="0" applyFont="1" applyFill="1" applyBorder="1" applyAlignment="1" applyProtection="1">
      <alignment horizontal="left" vertical="center"/>
      <protection locked="0"/>
    </xf>
    <xf numFmtId="164" fontId="5" fillId="4" borderId="25" xfId="3" applyFont="1" applyFill="1" applyBorder="1" applyAlignment="1" applyProtection="1">
      <alignment horizontal="right" vertical="center"/>
      <protection locked="0"/>
    </xf>
    <xf numFmtId="2" fontId="3" fillId="4" borderId="19" xfId="2" applyNumberFormat="1" applyFont="1" applyFill="1" applyBorder="1" applyAlignment="1" applyProtection="1">
      <alignment horizontal="right" vertical="center"/>
      <protection locked="0"/>
    </xf>
    <xf numFmtId="2" fontId="3" fillId="12" borderId="44" xfId="2" applyNumberFormat="1" applyFont="1" applyFill="1" applyBorder="1" applyAlignment="1" applyProtection="1">
      <alignment horizontal="right" vertical="center"/>
      <protection locked="0"/>
    </xf>
    <xf numFmtId="2" fontId="3" fillId="12" borderId="28" xfId="2" applyNumberFormat="1" applyFont="1" applyFill="1" applyBorder="1" applyAlignment="1" applyProtection="1">
      <alignment horizontal="right" vertical="center"/>
      <protection locked="0"/>
    </xf>
    <xf numFmtId="2" fontId="3" fillId="12" borderId="29" xfId="2" applyNumberFormat="1" applyFont="1" applyFill="1" applyBorder="1" applyAlignment="1" applyProtection="1">
      <alignment horizontal="right" vertical="center"/>
      <protection locked="0"/>
    </xf>
    <xf numFmtId="164" fontId="3" fillId="13" borderId="45" xfId="3" applyFont="1" applyFill="1" applyBorder="1" applyAlignment="1" applyProtection="1">
      <alignment horizontal="right" vertical="center"/>
      <protection locked="0"/>
    </xf>
    <xf numFmtId="164" fontId="3" fillId="4" borderId="45" xfId="3" applyFont="1" applyFill="1" applyBorder="1" applyAlignment="1" applyProtection="1">
      <alignment horizontal="right" vertical="center"/>
      <protection locked="0"/>
    </xf>
    <xf numFmtId="164" fontId="3" fillId="4" borderId="42" xfId="3" applyFont="1" applyFill="1" applyBorder="1" applyAlignment="1" applyProtection="1">
      <alignment horizontal="right" vertical="center"/>
      <protection locked="0"/>
    </xf>
    <xf numFmtId="164" fontId="3" fillId="4" borderId="43" xfId="3" applyFont="1" applyFill="1" applyBorder="1" applyAlignment="1" applyProtection="1">
      <alignment horizontal="right" vertical="center"/>
      <protection locked="0"/>
    </xf>
    <xf numFmtId="164" fontId="3" fillId="13" borderId="27" xfId="3" applyFont="1" applyFill="1" applyBorder="1" applyAlignment="1" applyProtection="1">
      <alignment horizontal="right" vertical="center"/>
      <protection locked="0"/>
    </xf>
    <xf numFmtId="164" fontId="3" fillId="4" borderId="28" xfId="3" applyFont="1" applyFill="1" applyBorder="1" applyAlignment="1" applyProtection="1">
      <alignment horizontal="right" vertical="center"/>
      <protection locked="0"/>
    </xf>
    <xf numFmtId="164" fontId="3" fillId="4" borderId="19" xfId="3" applyFont="1" applyFill="1" applyBorder="1" applyAlignment="1" applyProtection="1">
      <alignment horizontal="right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left" vertical="center"/>
      <protection locked="0"/>
    </xf>
    <xf numFmtId="0" fontId="7" fillId="4" borderId="46" xfId="0" applyFont="1" applyFill="1" applyBorder="1" applyAlignment="1" applyProtection="1">
      <alignment horizontal="left" vertical="center"/>
      <protection locked="0"/>
    </xf>
    <xf numFmtId="0" fontId="5" fillId="11" borderId="47" xfId="0" applyFont="1" applyFill="1" applyBorder="1" applyAlignment="1" applyProtection="1">
      <alignment horizontal="left" vertical="center"/>
      <protection locked="0"/>
    </xf>
    <xf numFmtId="164" fontId="5" fillId="14" borderId="16" xfId="3" applyFont="1" applyFill="1" applyBorder="1" applyAlignment="1" applyProtection="1">
      <alignment horizontal="right" vertical="center"/>
      <protection locked="0"/>
    </xf>
    <xf numFmtId="2" fontId="3" fillId="14" borderId="46" xfId="2" applyNumberFormat="1" applyFont="1" applyFill="1" applyBorder="1" applyAlignment="1" applyProtection="1">
      <alignment horizontal="right" vertical="center"/>
      <protection locked="0"/>
    </xf>
    <xf numFmtId="2" fontId="3" fillId="14" borderId="48" xfId="2" applyNumberFormat="1" applyFont="1" applyFill="1" applyBorder="1" applyAlignment="1" applyProtection="1">
      <alignment horizontal="right" vertical="center"/>
      <protection locked="0"/>
    </xf>
    <xf numFmtId="2" fontId="3" fillId="14" borderId="49" xfId="2" applyNumberFormat="1" applyFont="1" applyFill="1" applyBorder="1" applyAlignment="1" applyProtection="1">
      <alignment horizontal="right" vertical="center"/>
      <protection locked="0"/>
    </xf>
    <xf numFmtId="2" fontId="3" fillId="14" borderId="50" xfId="2" applyNumberFormat="1" applyFont="1" applyFill="1" applyBorder="1" applyAlignment="1" applyProtection="1">
      <alignment horizontal="right" vertical="center"/>
      <protection locked="0"/>
    </xf>
    <xf numFmtId="164" fontId="3" fillId="11" borderId="49" xfId="3" applyFont="1" applyFill="1" applyBorder="1" applyAlignment="1" applyProtection="1">
      <alignment horizontal="right" vertical="center"/>
      <protection locked="0"/>
    </xf>
    <xf numFmtId="164" fontId="3" fillId="11" borderId="50" xfId="3" applyFont="1" applyFill="1" applyBorder="1" applyAlignment="1" applyProtection="1">
      <alignment horizontal="right" vertical="center"/>
      <protection locked="0"/>
    </xf>
    <xf numFmtId="164" fontId="3" fillId="11" borderId="18" xfId="3" applyFont="1" applyFill="1" applyBorder="1" applyAlignment="1" applyProtection="1">
      <alignment horizontal="right" vertical="center"/>
      <protection locked="0"/>
    </xf>
    <xf numFmtId="164" fontId="3" fillId="11" borderId="51" xfId="3" applyFont="1" applyFill="1" applyBorder="1" applyAlignment="1" applyProtection="1">
      <alignment horizontal="right" vertical="center"/>
      <protection locked="0"/>
    </xf>
    <xf numFmtId="164" fontId="3" fillId="11" borderId="52" xfId="3" applyFont="1" applyFill="1" applyBorder="1" applyAlignment="1" applyProtection="1">
      <alignment horizontal="right" vertical="center"/>
      <protection locked="0"/>
    </xf>
    <xf numFmtId="164" fontId="3" fillId="11" borderId="53" xfId="3" applyFont="1" applyFill="1" applyBorder="1" applyAlignment="1" applyProtection="1">
      <alignment horizontal="right" vertical="center"/>
      <protection locked="0"/>
    </xf>
    <xf numFmtId="164" fontId="3" fillId="11" borderId="46" xfId="3" applyFont="1" applyFill="1" applyBorder="1" applyAlignment="1" applyProtection="1">
      <alignment horizontal="right" vertical="center"/>
      <protection locked="0"/>
    </xf>
    <xf numFmtId="0" fontId="5" fillId="4" borderId="54" xfId="0" applyFont="1" applyFill="1" applyBorder="1" applyAlignment="1" applyProtection="1">
      <alignment horizontal="left" vertical="center"/>
      <protection locked="0"/>
    </xf>
    <xf numFmtId="0" fontId="5" fillId="2" borderId="47" xfId="0" applyFont="1" applyFill="1" applyBorder="1" applyAlignment="1" applyProtection="1">
      <alignment horizontal="left" vertical="center"/>
      <protection locked="0"/>
    </xf>
    <xf numFmtId="2" fontId="3" fillId="2" borderId="46" xfId="2" applyNumberFormat="1" applyFont="1" applyFill="1" applyBorder="1" applyAlignment="1" applyProtection="1">
      <alignment horizontal="right" vertical="center"/>
      <protection locked="0"/>
    </xf>
    <xf numFmtId="2" fontId="3" fillId="9" borderId="48" xfId="2" applyNumberFormat="1" applyFont="1" applyFill="1" applyBorder="1" applyAlignment="1" applyProtection="1">
      <alignment horizontal="right" vertical="center"/>
      <protection locked="0"/>
    </xf>
    <xf numFmtId="2" fontId="3" fillId="9" borderId="49" xfId="2" applyNumberFormat="1" applyFont="1" applyFill="1" applyBorder="1" applyAlignment="1" applyProtection="1">
      <alignment horizontal="right" vertical="center"/>
      <protection locked="0"/>
    </xf>
    <xf numFmtId="2" fontId="3" fillId="9" borderId="50" xfId="2" applyNumberFormat="1" applyFont="1" applyFill="1" applyBorder="1" applyAlignment="1" applyProtection="1">
      <alignment horizontal="right" vertical="center"/>
      <protection locked="0"/>
    </xf>
    <xf numFmtId="164" fontId="3" fillId="2" borderId="49" xfId="3" applyFont="1" applyFill="1" applyBorder="1" applyAlignment="1" applyProtection="1">
      <alignment horizontal="right" vertical="center"/>
      <protection locked="0"/>
    </xf>
    <xf numFmtId="164" fontId="3" fillId="2" borderId="50" xfId="3" applyFont="1" applyFill="1" applyBorder="1" applyAlignment="1" applyProtection="1">
      <alignment horizontal="right" vertical="center"/>
      <protection locked="0"/>
    </xf>
    <xf numFmtId="164" fontId="3" fillId="2" borderId="48" xfId="3" applyFont="1" applyFill="1" applyBorder="1" applyAlignment="1" applyProtection="1">
      <alignment horizontal="right" vertical="center"/>
      <protection locked="0"/>
    </xf>
    <xf numFmtId="0" fontId="5" fillId="4" borderId="55" xfId="0" applyFont="1" applyFill="1" applyBorder="1" applyAlignment="1" applyProtection="1">
      <alignment horizontal="left" vertical="center"/>
      <protection locked="0"/>
    </xf>
    <xf numFmtId="0" fontId="5" fillId="7" borderId="32" xfId="0" applyFont="1" applyFill="1" applyBorder="1" applyAlignment="1" applyProtection="1">
      <alignment horizontal="left" vertical="center"/>
      <protection locked="0"/>
    </xf>
    <xf numFmtId="164" fontId="5" fillId="15" borderId="34" xfId="3" applyFont="1" applyFill="1" applyBorder="1" applyAlignment="1" applyProtection="1">
      <alignment horizontal="right" vertical="center"/>
      <protection locked="0"/>
    </xf>
    <xf numFmtId="2" fontId="3" fillId="15" borderId="33" xfId="2" applyNumberFormat="1" applyFont="1" applyFill="1" applyBorder="1" applyAlignment="1" applyProtection="1">
      <alignment horizontal="right" vertical="center"/>
      <protection locked="0"/>
    </xf>
    <xf numFmtId="2" fontId="3" fillId="15" borderId="56" xfId="2" applyNumberFormat="1" applyFont="1" applyFill="1" applyBorder="1" applyAlignment="1" applyProtection="1">
      <alignment horizontal="right" vertical="center"/>
      <protection locked="0"/>
    </xf>
    <xf numFmtId="2" fontId="3" fillId="15" borderId="35" xfId="2" applyNumberFormat="1" applyFont="1" applyFill="1" applyBorder="1" applyAlignment="1" applyProtection="1">
      <alignment horizontal="right" vertical="center"/>
      <protection locked="0"/>
    </xf>
    <xf numFmtId="1" fontId="19" fillId="15" borderId="31" xfId="2" applyNumberFormat="1" applyFont="1" applyFill="1" applyBorder="1" applyAlignment="1" applyProtection="1">
      <alignment horizontal="center" vertical="center"/>
      <protection locked="0"/>
    </xf>
    <xf numFmtId="164" fontId="3" fillId="7" borderId="35" xfId="3" applyFont="1" applyFill="1" applyBorder="1" applyAlignment="1" applyProtection="1">
      <alignment horizontal="right" vertical="center"/>
      <protection locked="0"/>
    </xf>
    <xf numFmtId="164" fontId="3" fillId="7" borderId="31" xfId="3" applyFont="1" applyFill="1" applyBorder="1" applyAlignment="1" applyProtection="1">
      <alignment horizontal="right" vertical="center"/>
      <protection locked="0"/>
    </xf>
    <xf numFmtId="164" fontId="3" fillId="7" borderId="33" xfId="3" applyFont="1" applyFill="1" applyBorder="1" applyAlignment="1" applyProtection="1">
      <alignment horizontal="right" vertical="center"/>
      <protection locked="0"/>
    </xf>
    <xf numFmtId="164" fontId="3" fillId="7" borderId="56" xfId="3" applyFont="1" applyFill="1" applyBorder="1" applyAlignment="1" applyProtection="1">
      <alignment horizontal="right" vertical="center"/>
      <protection locked="0"/>
    </xf>
    <xf numFmtId="0" fontId="5" fillId="4" borderId="7" xfId="0" applyFont="1" applyFill="1" applyBorder="1" applyAlignment="1" applyProtection="1">
      <alignment horizontal="left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4" borderId="57" xfId="0" applyFont="1" applyFill="1" applyBorder="1" applyAlignment="1" applyProtection="1">
      <alignment horizontal="left" vertical="center"/>
      <protection locked="0"/>
    </xf>
    <xf numFmtId="0" fontId="5" fillId="2" borderId="58" xfId="0" applyFont="1" applyFill="1" applyBorder="1" applyAlignment="1" applyProtection="1">
      <alignment horizontal="center" vertical="center"/>
      <protection locked="0"/>
    </xf>
    <xf numFmtId="0" fontId="5" fillId="4" borderId="59" xfId="0" applyFont="1" applyFill="1" applyBorder="1" applyAlignment="1" applyProtection="1">
      <alignment horizontal="left" vertical="center"/>
      <protection locked="0"/>
    </xf>
    <xf numFmtId="0" fontId="5" fillId="7" borderId="60" xfId="0" applyFont="1" applyFill="1" applyBorder="1" applyAlignment="1" applyProtection="1">
      <alignment horizontal="left" vertical="center"/>
      <protection locked="0"/>
    </xf>
    <xf numFmtId="164" fontId="5" fillId="15" borderId="60" xfId="3" applyFont="1" applyFill="1" applyBorder="1" applyAlignment="1" applyProtection="1">
      <alignment horizontal="right" vertical="center"/>
      <protection locked="0"/>
    </xf>
    <xf numFmtId="2" fontId="3" fillId="15" borderId="61" xfId="2" applyNumberFormat="1" applyFont="1" applyFill="1" applyBorder="1" applyAlignment="1" applyProtection="1">
      <alignment horizontal="right" vertical="center"/>
      <protection locked="0"/>
    </xf>
    <xf numFmtId="2" fontId="3" fillId="15" borderId="62" xfId="2" applyNumberFormat="1" applyFont="1" applyFill="1" applyBorder="1" applyAlignment="1" applyProtection="1">
      <alignment horizontal="right" vertical="center"/>
      <protection locked="0"/>
    </xf>
    <xf numFmtId="2" fontId="3" fillId="15" borderId="63" xfId="2" applyNumberFormat="1" applyFont="1" applyFill="1" applyBorder="1" applyAlignment="1" applyProtection="1">
      <alignment horizontal="right" vertical="center"/>
      <protection locked="0"/>
    </xf>
    <xf numFmtId="1" fontId="19" fillId="15" borderId="64" xfId="2" applyNumberFormat="1" applyFont="1" applyFill="1" applyBorder="1" applyAlignment="1" applyProtection="1">
      <alignment horizontal="center" vertical="center"/>
      <protection locked="0"/>
    </xf>
    <xf numFmtId="164" fontId="3" fillId="7" borderId="63" xfId="3" applyFont="1" applyFill="1" applyBorder="1" applyAlignment="1" applyProtection="1">
      <alignment horizontal="right" vertical="center"/>
      <protection locked="0"/>
    </xf>
    <xf numFmtId="164" fontId="3" fillId="7" borderId="64" xfId="3" applyFont="1" applyFill="1" applyBorder="1" applyAlignment="1" applyProtection="1">
      <alignment horizontal="right" vertical="center"/>
      <protection locked="0"/>
    </xf>
    <xf numFmtId="164" fontId="3" fillId="7" borderId="61" xfId="3" applyFont="1" applyFill="1" applyBorder="1" applyAlignment="1" applyProtection="1">
      <alignment horizontal="right" vertical="center"/>
      <protection locked="0"/>
    </xf>
    <xf numFmtId="164" fontId="3" fillId="7" borderId="62" xfId="3" applyFont="1" applyFill="1" applyBorder="1" applyAlignment="1" applyProtection="1">
      <alignment horizontal="right" vertical="center"/>
      <protection locked="0"/>
    </xf>
    <xf numFmtId="0" fontId="9" fillId="4" borderId="52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7" fillId="4" borderId="65" xfId="0" applyFont="1" applyFill="1" applyBorder="1" applyAlignment="1" applyProtection="1">
      <alignment horizontal="left" vertical="center"/>
      <protection locked="0"/>
    </xf>
    <xf numFmtId="0" fontId="5" fillId="4" borderId="47" xfId="0" applyFont="1" applyFill="1" applyBorder="1" applyAlignment="1" applyProtection="1">
      <alignment horizontal="left" vertical="center"/>
      <protection locked="0"/>
    </xf>
    <xf numFmtId="164" fontId="5" fillId="4" borderId="16" xfId="3" applyFont="1" applyFill="1" applyBorder="1" applyAlignment="1" applyProtection="1">
      <alignment horizontal="right" vertical="center"/>
      <protection locked="0"/>
    </xf>
    <xf numFmtId="2" fontId="3" fillId="4" borderId="46" xfId="2" applyNumberFormat="1" applyFont="1" applyFill="1" applyBorder="1" applyAlignment="1" applyProtection="1">
      <alignment horizontal="right" vertical="center"/>
      <protection locked="0"/>
    </xf>
    <xf numFmtId="2" fontId="3" fillId="4" borderId="66" xfId="2" applyNumberFormat="1" applyFont="1" applyFill="1" applyBorder="1" applyAlignment="1" applyProtection="1">
      <alignment horizontal="right" vertical="center"/>
      <protection locked="0"/>
    </xf>
    <xf numFmtId="2" fontId="3" fillId="4" borderId="51" xfId="2" applyNumberFormat="1" applyFont="1" applyFill="1" applyBorder="1" applyAlignment="1" applyProtection="1">
      <alignment horizontal="right" vertical="center"/>
      <protection locked="0"/>
    </xf>
    <xf numFmtId="2" fontId="3" fillId="4" borderId="67" xfId="2" applyNumberFormat="1" applyFont="1" applyFill="1" applyBorder="1" applyAlignment="1" applyProtection="1">
      <alignment horizontal="right" vertical="center"/>
      <protection locked="0"/>
    </xf>
    <xf numFmtId="164" fontId="3" fillId="4" borderId="51" xfId="3" applyFont="1" applyFill="1" applyBorder="1" applyAlignment="1" applyProtection="1">
      <alignment horizontal="right" vertical="center"/>
      <protection locked="0"/>
    </xf>
    <xf numFmtId="164" fontId="5" fillId="4" borderId="46" xfId="3" applyFont="1" applyFill="1" applyBorder="1" applyAlignment="1" applyProtection="1">
      <alignment horizontal="right" vertical="center"/>
      <protection locked="0"/>
    </xf>
    <xf numFmtId="164" fontId="3" fillId="4" borderId="67" xfId="3" applyFont="1" applyFill="1" applyBorder="1" applyAlignment="1" applyProtection="1">
      <alignment horizontal="right" vertical="center"/>
      <protection locked="0"/>
    </xf>
    <xf numFmtId="164" fontId="5" fillId="4" borderId="68" xfId="3" applyFont="1" applyFill="1" applyBorder="1" applyAlignment="1" applyProtection="1">
      <alignment horizontal="right" vertical="center"/>
      <protection locked="0"/>
    </xf>
    <xf numFmtId="164" fontId="5" fillId="4" borderId="51" xfId="3" applyFont="1" applyFill="1" applyBorder="1" applyAlignment="1" applyProtection="1">
      <alignment horizontal="right" vertical="center"/>
      <protection locked="0"/>
    </xf>
    <xf numFmtId="164" fontId="5" fillId="4" borderId="69" xfId="3" applyFont="1" applyFill="1" applyBorder="1" applyAlignment="1" applyProtection="1">
      <alignment horizontal="right" vertical="center"/>
      <protection locked="0"/>
    </xf>
    <xf numFmtId="164" fontId="5" fillId="4" borderId="67" xfId="3" applyFont="1" applyFill="1" applyBorder="1" applyAlignment="1" applyProtection="1">
      <alignment horizontal="right" vertical="center"/>
      <protection locked="0"/>
    </xf>
    <xf numFmtId="164" fontId="5" fillId="4" borderId="66" xfId="3" applyFont="1" applyFill="1" applyBorder="1" applyAlignment="1" applyProtection="1">
      <alignment horizontal="right" vertical="center"/>
      <protection locked="0"/>
    </xf>
    <xf numFmtId="0" fontId="5" fillId="2" borderId="52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left" vertical="center"/>
      <protection locked="0"/>
    </xf>
    <xf numFmtId="164" fontId="3" fillId="11" borderId="69" xfId="3" applyFont="1" applyFill="1" applyBorder="1" applyAlignment="1" applyProtection="1">
      <alignment horizontal="right" vertical="center"/>
      <protection locked="0"/>
    </xf>
    <xf numFmtId="0" fontId="5" fillId="2" borderId="53" xfId="0" applyFont="1" applyFill="1" applyBorder="1" applyAlignment="1" applyProtection="1">
      <alignment horizontal="center" vertical="center"/>
      <protection locked="0"/>
    </xf>
    <xf numFmtId="0" fontId="5" fillId="4" borderId="53" xfId="0" applyFont="1" applyFill="1" applyBorder="1" applyAlignment="1" applyProtection="1">
      <alignment horizontal="left" vertical="center"/>
      <protection locked="0"/>
    </xf>
    <xf numFmtId="0" fontId="5" fillId="7" borderId="47" xfId="0" applyFont="1" applyFill="1" applyBorder="1" applyAlignment="1" applyProtection="1">
      <alignment horizontal="left" vertical="center"/>
      <protection locked="0"/>
    </xf>
    <xf numFmtId="164" fontId="5" fillId="7" borderId="16" xfId="3" applyFont="1" applyFill="1" applyBorder="1" applyAlignment="1" applyProtection="1">
      <alignment horizontal="right" vertical="center"/>
      <protection locked="0"/>
    </xf>
    <xf numFmtId="2" fontId="3" fillId="7" borderId="46" xfId="2" applyNumberFormat="1" applyFont="1" applyFill="1" applyBorder="1" applyAlignment="1" applyProtection="1">
      <alignment horizontal="right" vertical="center"/>
      <protection locked="0"/>
    </xf>
    <xf numFmtId="2" fontId="3" fillId="15" borderId="49" xfId="2" applyNumberFormat="1" applyFont="1" applyFill="1" applyBorder="1" applyAlignment="1" applyProtection="1">
      <alignment horizontal="right" vertical="center"/>
      <protection locked="0"/>
    </xf>
    <xf numFmtId="2" fontId="3" fillId="15" borderId="50" xfId="2" applyNumberFormat="1" applyFont="1" applyFill="1" applyBorder="1" applyAlignment="1" applyProtection="1">
      <alignment horizontal="right" vertical="center"/>
      <protection locked="0"/>
    </xf>
    <xf numFmtId="164" fontId="3" fillId="7" borderId="49" xfId="3" applyFont="1" applyFill="1" applyBorder="1" applyAlignment="1" applyProtection="1">
      <alignment horizontal="right" vertical="center"/>
      <protection locked="0"/>
    </xf>
    <xf numFmtId="164" fontId="3" fillId="7" borderId="50" xfId="3" applyFont="1" applyFill="1" applyBorder="1" applyAlignment="1" applyProtection="1">
      <alignment horizontal="right" vertical="center"/>
      <protection locked="0"/>
    </xf>
    <xf numFmtId="164" fontId="3" fillId="7" borderId="18" xfId="3" applyFont="1" applyFill="1" applyBorder="1" applyAlignment="1" applyProtection="1">
      <alignment horizontal="right" vertical="center"/>
      <protection locked="0"/>
    </xf>
    <xf numFmtId="0" fontId="10" fillId="4" borderId="55" xfId="0" applyFont="1" applyFill="1" applyBorder="1" applyAlignment="1" applyProtection="1">
      <alignment horizontal="left" vertical="center"/>
      <protection locked="0"/>
    </xf>
    <xf numFmtId="0" fontId="5" fillId="2" borderId="32" xfId="0" applyFont="1" applyFill="1" applyBorder="1" applyAlignment="1" applyProtection="1">
      <alignment horizontal="left" vertical="center"/>
      <protection locked="0"/>
    </xf>
    <xf numFmtId="164" fontId="5" fillId="9" borderId="34" xfId="3" applyFont="1" applyFill="1" applyBorder="1" applyAlignment="1" applyProtection="1">
      <alignment horizontal="right" vertical="center"/>
      <protection locked="0"/>
    </xf>
    <xf numFmtId="2" fontId="3" fillId="9" borderId="33" xfId="2" applyNumberFormat="1" applyFont="1" applyFill="1" applyBorder="1" applyAlignment="1" applyProtection="1">
      <alignment horizontal="right" vertical="center"/>
      <protection locked="0"/>
    </xf>
    <xf numFmtId="2" fontId="3" fillId="9" borderId="35" xfId="2" applyNumberFormat="1" applyFont="1" applyFill="1" applyBorder="1" applyAlignment="1" applyProtection="1">
      <alignment horizontal="right" vertical="center"/>
      <protection locked="0"/>
    </xf>
    <xf numFmtId="1" fontId="19" fillId="9" borderId="31" xfId="2" applyNumberFormat="1" applyFont="1" applyFill="1" applyBorder="1" applyAlignment="1" applyProtection="1">
      <alignment horizontal="center" vertical="center"/>
      <protection locked="0"/>
    </xf>
    <xf numFmtId="164" fontId="3" fillId="2" borderId="35" xfId="3" applyFont="1" applyFill="1" applyBorder="1" applyAlignment="1" applyProtection="1">
      <alignment horizontal="right" vertical="center"/>
      <protection locked="0"/>
    </xf>
    <xf numFmtId="164" fontId="3" fillId="2" borderId="31" xfId="3" applyFont="1" applyFill="1" applyBorder="1" applyAlignment="1" applyProtection="1">
      <alignment horizontal="right" vertical="center"/>
      <protection locked="0"/>
    </xf>
    <xf numFmtId="164" fontId="3" fillId="2" borderId="33" xfId="3" applyFont="1" applyFill="1" applyBorder="1" applyAlignment="1" applyProtection="1">
      <alignment horizontal="right" vertical="center"/>
      <protection locked="0"/>
    </xf>
    <xf numFmtId="164" fontId="3" fillId="2" borderId="14" xfId="3" applyNumberFormat="1" applyFont="1" applyFill="1" applyBorder="1" applyAlignment="1" applyProtection="1">
      <alignment horizontal="right" vertical="center"/>
      <protection locked="0"/>
    </xf>
    <xf numFmtId="164" fontId="3" fillId="3" borderId="12" xfId="3" applyFont="1" applyFill="1" applyBorder="1" applyAlignment="1" applyProtection="1">
      <alignment horizontal="right" vertical="center"/>
      <protection locked="0"/>
    </xf>
    <xf numFmtId="164" fontId="5" fillId="3" borderId="12" xfId="3" applyFont="1" applyFill="1" applyBorder="1" applyAlignment="1" applyProtection="1">
      <alignment horizontal="right" vertical="center"/>
      <protection locked="0"/>
    </xf>
    <xf numFmtId="164" fontId="5" fillId="3" borderId="10" xfId="3" applyFont="1" applyFill="1" applyBorder="1" applyAlignment="1" applyProtection="1">
      <alignment horizontal="right" vertical="center"/>
      <protection locked="0"/>
    </xf>
    <xf numFmtId="164" fontId="3" fillId="3" borderId="10" xfId="3" applyFont="1" applyFill="1" applyBorder="1" applyAlignment="1" applyProtection="1">
      <alignment horizontal="right" vertical="center"/>
      <protection locked="0"/>
    </xf>
    <xf numFmtId="164" fontId="3" fillId="0" borderId="12" xfId="3" applyFont="1" applyFill="1" applyBorder="1" applyAlignment="1" applyProtection="1">
      <alignment horizontal="right" vertical="center"/>
      <protection locked="0"/>
    </xf>
    <xf numFmtId="164" fontId="5" fillId="0" borderId="12" xfId="3" applyFont="1" applyFill="1" applyBorder="1" applyAlignment="1" applyProtection="1">
      <alignment horizontal="right" vertical="center"/>
      <protection locked="0"/>
    </xf>
    <xf numFmtId="164" fontId="5" fillId="0" borderId="10" xfId="3" applyFont="1" applyFill="1" applyBorder="1" applyAlignment="1" applyProtection="1">
      <alignment horizontal="right" vertical="center"/>
      <protection locked="0"/>
    </xf>
    <xf numFmtId="2" fontId="3" fillId="3" borderId="3" xfId="2" applyNumberFormat="1" applyFont="1" applyFill="1" applyBorder="1" applyAlignment="1" applyProtection="1">
      <alignment horizontal="right" vertical="center"/>
      <protection locked="0"/>
    </xf>
    <xf numFmtId="1" fontId="3" fillId="0" borderId="33" xfId="3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37" fontId="7" fillId="0" borderId="13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1" fontId="3" fillId="0" borderId="19" xfId="3" applyNumberFormat="1" applyFont="1" applyFill="1" applyBorder="1" applyAlignment="1" applyProtection="1">
      <alignment horizontal="center" vertical="center"/>
      <protection locked="0"/>
    </xf>
    <xf numFmtId="14" fontId="8" fillId="2" borderId="5" xfId="0" applyNumberFormat="1" applyFont="1" applyFill="1" applyBorder="1" applyAlignment="1" applyProtection="1">
      <alignment horizontal="center" vertical="center"/>
      <protection locked="0"/>
    </xf>
    <xf numFmtId="14" fontId="8" fillId="2" borderId="9" xfId="0" applyNumberFormat="1" applyFont="1" applyFill="1" applyBorder="1" applyAlignment="1" applyProtection="1">
      <alignment horizontal="center" vertical="center"/>
      <protection locked="0"/>
    </xf>
    <xf numFmtId="0" fontId="5" fillId="10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4" borderId="7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10" borderId="10" xfId="0" applyFont="1" applyFill="1" applyBorder="1" applyAlignment="1" applyProtection="1">
      <alignment horizontal="right" vertical="center"/>
      <protection locked="0"/>
    </xf>
    <xf numFmtId="0" fontId="10" fillId="10" borderId="3" xfId="0" applyFont="1" applyFill="1" applyBorder="1" applyAlignment="1" applyProtection="1">
      <alignment horizontal="right" vertical="center"/>
      <protection locked="0"/>
    </xf>
    <xf numFmtId="0" fontId="10" fillId="10" borderId="20" xfId="0" applyFont="1" applyFill="1" applyBorder="1" applyAlignment="1" applyProtection="1">
      <alignment horizontal="right" vertical="center"/>
      <protection locked="0"/>
    </xf>
    <xf numFmtId="0" fontId="10" fillId="8" borderId="1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4" borderId="20" xfId="0" applyFont="1" applyFill="1" applyBorder="1" applyAlignment="1" applyProtection="1">
      <alignment horizontal="left" vertical="center"/>
      <protection locked="0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 applyProtection="1">
      <alignment horizontal="left" vertical="center"/>
      <protection locked="0"/>
    </xf>
    <xf numFmtId="0" fontId="10" fillId="4" borderId="5" xfId="0" applyFont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10" fillId="4" borderId="9" xfId="0" applyFont="1" applyFill="1" applyBorder="1" applyAlignment="1" applyProtection="1">
      <alignment horizontal="left" vertical="center"/>
      <protection locked="0"/>
    </xf>
    <xf numFmtId="0" fontId="6" fillId="4" borderId="70" xfId="0" applyFont="1" applyFill="1" applyBorder="1" applyAlignment="1" applyProtection="1">
      <alignment horizontal="left" vertical="center"/>
      <protection locked="0"/>
    </xf>
    <xf numFmtId="0" fontId="6" fillId="4" borderId="71" xfId="0" applyFont="1" applyFill="1" applyBorder="1" applyAlignment="1" applyProtection="1">
      <alignment horizontal="left" vertical="center"/>
      <protection locked="0"/>
    </xf>
    <xf numFmtId="0" fontId="6" fillId="4" borderId="72" xfId="0" applyFont="1" applyFill="1" applyBorder="1" applyAlignment="1" applyProtection="1">
      <alignment horizontal="left" vertical="center"/>
      <protection locked="0"/>
    </xf>
    <xf numFmtId="166" fontId="10" fillId="4" borderId="5" xfId="0" applyNumberFormat="1" applyFont="1" applyFill="1" applyBorder="1" applyAlignment="1" applyProtection="1">
      <alignment horizontal="center" vertical="center"/>
      <protection locked="0"/>
    </xf>
    <xf numFmtId="166" fontId="10" fillId="4" borderId="9" xfId="0" applyNumberFormat="1" applyFont="1" applyFill="1" applyBorder="1" applyAlignment="1" applyProtection="1">
      <alignment horizontal="center" vertical="center"/>
      <protection locked="0"/>
    </xf>
    <xf numFmtId="166" fontId="8" fillId="4" borderId="5" xfId="0" applyNumberFormat="1" applyFont="1" applyFill="1" applyBorder="1" applyAlignment="1" applyProtection="1">
      <alignment horizontal="center" vertical="center"/>
      <protection locked="0"/>
    </xf>
    <xf numFmtId="166" fontId="8" fillId="4" borderId="9" xfId="0" applyNumberFormat="1" applyFont="1" applyFill="1" applyBorder="1" applyAlignment="1" applyProtection="1">
      <alignment horizontal="center" vertical="center"/>
      <protection locked="0"/>
    </xf>
  </cellXfs>
  <cellStyles count="4">
    <cellStyle name="Hiperlink" xfId="1" builtinId="8"/>
    <cellStyle name="Normal" xfId="0" builtinId="0"/>
    <cellStyle name="Porcentagem" xfId="2" builtinId="5"/>
    <cellStyle name="Vírgula" xfId="3" builtinId="3"/>
  </cellStyles>
  <dxfs count="6">
    <dxf>
      <fill>
        <patternFill>
          <bgColor indexed="10"/>
        </patternFill>
      </fill>
    </dxf>
    <dxf>
      <fill>
        <patternFill patternType="lightUp"/>
      </fill>
    </dxf>
    <dxf>
      <fill>
        <patternFill patternType="solid">
          <bgColor indexed="2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lightUp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B1:AB50"/>
  <sheetViews>
    <sheetView showGridLines="0" zoomScale="110" zoomScaleNormal="110" zoomScaleSheetLayoutView="100" workbookViewId="0">
      <selection activeCell="C22" sqref="C22"/>
    </sheetView>
  </sheetViews>
  <sheetFormatPr defaultRowHeight="12.75"/>
  <cols>
    <col min="1" max="1" width="2" style="1" customWidth="1"/>
    <col min="2" max="2" width="3.85546875" style="1" customWidth="1"/>
    <col min="3" max="3" width="2.7109375" style="1" customWidth="1"/>
    <col min="4" max="4" width="3" style="1" customWidth="1"/>
    <col min="5" max="10" width="2.7109375" style="1" customWidth="1"/>
    <col min="11" max="11" width="13.140625" style="1" customWidth="1"/>
    <col min="12" max="12" width="8.7109375" style="1" customWidth="1"/>
    <col min="13" max="13" width="4.5703125" style="1" hidden="1" customWidth="1"/>
    <col min="14" max="14" width="2" style="1" hidden="1" customWidth="1"/>
    <col min="15" max="15" width="15.7109375" style="1" customWidth="1"/>
    <col min="16" max="16" width="4.5703125" style="1" hidden="1" customWidth="1"/>
    <col min="17" max="17" width="4.28515625" style="1" hidden="1" customWidth="1"/>
    <col min="18" max="18" width="8.5703125" style="1" customWidth="1"/>
    <col min="19" max="19" width="15.7109375" style="1" customWidth="1"/>
    <col min="20" max="20" width="3.28515625" style="1" hidden="1" customWidth="1"/>
    <col min="21" max="21" width="7.7109375" style="1" customWidth="1"/>
    <col min="22" max="22" width="15.7109375" style="1" customWidth="1"/>
    <col min="23" max="24" width="7.7109375" style="1" customWidth="1"/>
    <col min="25" max="25" width="15.7109375" style="1" customWidth="1"/>
    <col min="26" max="26" width="9" style="3" customWidth="1"/>
    <col min="27" max="27" width="12.28515625" style="3" bestFit="1" customWidth="1"/>
    <col min="28" max="28" width="19.28515625" style="1" hidden="1" customWidth="1"/>
    <col min="29" max="16384" width="9.140625" style="1"/>
  </cols>
  <sheetData>
    <row r="1" spans="2:28" ht="6" customHeight="1"/>
    <row r="2" spans="2:28">
      <c r="Z2" s="1"/>
      <c r="AA2" s="238" t="s">
        <v>78</v>
      </c>
    </row>
    <row r="3" spans="2:28" ht="15">
      <c r="K3" s="244" t="s">
        <v>46</v>
      </c>
      <c r="Z3" s="1"/>
      <c r="AA3" s="239" t="s">
        <v>79</v>
      </c>
    </row>
    <row r="4" spans="2:28" ht="15.75">
      <c r="L4" s="242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2:28" s="5" customFormat="1" ht="12.75" customHeight="1">
      <c r="B5" s="7" t="str">
        <f>CronogFF!B7</f>
        <v>Nº do CT</v>
      </c>
      <c r="C5" s="24"/>
      <c r="D5" s="24"/>
      <c r="E5" s="24"/>
      <c r="F5" s="24"/>
      <c r="G5" s="24"/>
      <c r="H5" s="8" t="s">
        <v>27</v>
      </c>
      <c r="I5" s="23"/>
      <c r="J5" s="23"/>
      <c r="M5" s="23"/>
      <c r="N5" s="23"/>
      <c r="O5" s="7" t="s">
        <v>62</v>
      </c>
      <c r="P5" s="10"/>
      <c r="Q5" s="10"/>
      <c r="R5" s="10"/>
      <c r="T5" s="131"/>
      <c r="U5" s="7" t="s">
        <v>41</v>
      </c>
      <c r="W5"/>
      <c r="X5"/>
      <c r="Y5"/>
      <c r="Z5" s="8" t="s">
        <v>49</v>
      </c>
      <c r="AA5" s="11"/>
    </row>
    <row r="6" spans="2:28" ht="12.75" customHeight="1">
      <c r="B6" s="464" t="s">
        <v>107</v>
      </c>
      <c r="C6" s="465"/>
      <c r="D6" s="465"/>
      <c r="E6" s="465"/>
      <c r="F6" s="465"/>
      <c r="G6" s="466"/>
      <c r="H6" s="464" t="s">
        <v>106</v>
      </c>
      <c r="I6" s="465"/>
      <c r="J6" s="465"/>
      <c r="K6" s="465"/>
      <c r="L6" s="465"/>
      <c r="M6" s="133"/>
      <c r="N6" s="133"/>
      <c r="O6" s="464" t="s">
        <v>85</v>
      </c>
      <c r="P6" s="465"/>
      <c r="Q6" s="465"/>
      <c r="R6" s="465"/>
      <c r="S6" s="465"/>
      <c r="T6" s="132"/>
      <c r="U6" s="464" t="s">
        <v>108</v>
      </c>
      <c r="V6" s="465"/>
      <c r="W6" s="465"/>
      <c r="X6" s="465"/>
      <c r="Y6" s="466"/>
      <c r="Z6" s="461">
        <v>43433</v>
      </c>
      <c r="AA6" s="462"/>
    </row>
    <row r="7" spans="2:28" ht="3.75" customHeight="1">
      <c r="K7" s="4"/>
      <c r="L7" s="4"/>
      <c r="M7" s="4"/>
      <c r="N7" s="4"/>
      <c r="O7" s="4"/>
      <c r="P7" s="4"/>
      <c r="Q7" s="4"/>
      <c r="R7" s="4"/>
      <c r="S7" s="4"/>
      <c r="T7" s="134"/>
      <c r="U7" s="134"/>
      <c r="V7" s="4"/>
      <c r="W7" s="4"/>
      <c r="X7" s="4"/>
      <c r="Y7" s="4"/>
      <c r="Z7" s="4"/>
      <c r="AA7" s="4"/>
    </row>
    <row r="8" spans="2:28">
      <c r="B8" s="142" t="s">
        <v>51</v>
      </c>
      <c r="C8" s="6"/>
      <c r="D8" s="6"/>
      <c r="E8" s="6"/>
      <c r="F8" s="6"/>
      <c r="G8" s="6"/>
      <c r="H8" s="6"/>
      <c r="I8" s="6"/>
      <c r="J8" s="6"/>
      <c r="K8" s="6"/>
      <c r="L8" s="6"/>
      <c r="M8" s="4"/>
      <c r="N8" s="4"/>
      <c r="O8" s="9" t="s">
        <v>63</v>
      </c>
      <c r="P8" s="6"/>
      <c r="Q8" s="6"/>
      <c r="R8" s="6"/>
      <c r="T8" s="14"/>
      <c r="U8" s="14"/>
      <c r="W8" s="12"/>
      <c r="X8" s="12"/>
      <c r="AA8" s="11"/>
    </row>
    <row r="9" spans="2:28" ht="12.75" customHeight="1">
      <c r="B9" s="142"/>
      <c r="C9" s="141"/>
      <c r="D9" s="138" t="s">
        <v>52</v>
      </c>
      <c r="E9" s="234"/>
      <c r="F9" s="234"/>
      <c r="G9" s="57"/>
      <c r="H9" s="39"/>
      <c r="I9" s="39"/>
      <c r="J9" s="141" t="s">
        <v>86</v>
      </c>
      <c r="K9" s="57" t="s">
        <v>53</v>
      </c>
      <c r="L9" s="57"/>
      <c r="M9" s="6"/>
      <c r="N9" s="6"/>
      <c r="O9" s="467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A9" s="469"/>
    </row>
    <row r="10" spans="2:28" ht="3.75" customHeight="1">
      <c r="B10" s="143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0"/>
      <c r="N10" s="130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7"/>
    </row>
    <row r="11" spans="2:28" ht="3.75" customHeight="1"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61" t="s">
        <v>75</v>
      </c>
      <c r="N11" s="145" t="s">
        <v>17</v>
      </c>
      <c r="O11" s="161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66"/>
      <c r="AA11" s="168"/>
    </row>
    <row r="12" spans="2:28" ht="12.75" customHeight="1">
      <c r="B12" s="170"/>
      <c r="C12" s="171"/>
      <c r="D12" s="172"/>
      <c r="E12" s="172"/>
      <c r="F12" s="172"/>
      <c r="G12" s="172"/>
      <c r="H12" s="172"/>
      <c r="I12" s="172"/>
      <c r="J12" s="172"/>
      <c r="K12" s="172"/>
      <c r="L12" s="172"/>
      <c r="M12" s="228" t="s">
        <v>72</v>
      </c>
      <c r="N12" s="172"/>
      <c r="O12" s="463"/>
      <c r="P12" s="463"/>
      <c r="Q12" s="463"/>
      <c r="R12" s="463"/>
      <c r="S12" s="463"/>
      <c r="T12" s="463"/>
      <c r="U12" s="463"/>
      <c r="V12" s="463"/>
      <c r="W12" s="463"/>
      <c r="X12" s="172"/>
      <c r="Y12" s="173"/>
      <c r="Z12" s="168"/>
      <c r="AA12" s="166"/>
    </row>
    <row r="13" spans="2:28" ht="12.75" customHeight="1">
      <c r="B13" s="481" t="s">
        <v>14</v>
      </c>
      <c r="C13" s="482"/>
      <c r="D13" s="482"/>
      <c r="E13" s="482"/>
      <c r="F13" s="482"/>
      <c r="G13" s="482"/>
      <c r="H13" s="482"/>
      <c r="I13" s="482"/>
      <c r="J13" s="482"/>
      <c r="K13" s="227"/>
      <c r="L13" s="227"/>
      <c r="M13" s="230"/>
      <c r="N13" s="25"/>
      <c r="O13" s="472" t="str">
        <f>IF(C9&lt;&gt;0,"Financiamento","Repasse")</f>
        <v>Repasse</v>
      </c>
      <c r="P13" s="473"/>
      <c r="Q13" s="473"/>
      <c r="R13" s="474"/>
      <c r="S13" s="478" t="s">
        <v>15</v>
      </c>
      <c r="T13" s="479"/>
      <c r="U13" s="479"/>
      <c r="V13" s="479"/>
      <c r="W13" s="479"/>
      <c r="X13" s="480"/>
      <c r="Y13" s="177" t="s">
        <v>47</v>
      </c>
      <c r="Z13" s="162" t="s">
        <v>48</v>
      </c>
      <c r="AA13" s="167" t="s">
        <v>15</v>
      </c>
    </row>
    <row r="14" spans="2:28" ht="12.75" customHeight="1">
      <c r="B14" s="174" t="s">
        <v>13</v>
      </c>
      <c r="C14" s="483" t="s">
        <v>5</v>
      </c>
      <c r="D14" s="484"/>
      <c r="E14" s="484"/>
      <c r="F14" s="484"/>
      <c r="G14" s="484"/>
      <c r="H14" s="484"/>
      <c r="I14" s="484"/>
      <c r="J14" s="484"/>
      <c r="K14" s="176"/>
      <c r="L14" s="232" t="s">
        <v>80</v>
      </c>
      <c r="M14" s="231" t="s">
        <v>74</v>
      </c>
      <c r="N14" s="229" t="s">
        <v>73</v>
      </c>
      <c r="O14" s="169" t="s">
        <v>22</v>
      </c>
      <c r="P14" s="169" t="s">
        <v>19</v>
      </c>
      <c r="Q14" s="169" t="s">
        <v>18</v>
      </c>
      <c r="R14" s="169" t="s">
        <v>21</v>
      </c>
      <c r="S14" s="165" t="s">
        <v>56</v>
      </c>
      <c r="T14" s="164" t="s">
        <v>20</v>
      </c>
      <c r="U14" s="163" t="s">
        <v>55</v>
      </c>
      <c r="V14" s="165" t="s">
        <v>57</v>
      </c>
      <c r="W14" s="163" t="s">
        <v>55</v>
      </c>
      <c r="X14" s="144" t="s">
        <v>6</v>
      </c>
      <c r="Y14" s="175" t="s">
        <v>7</v>
      </c>
      <c r="Z14" s="158" t="s">
        <v>9</v>
      </c>
      <c r="AA14" s="159" t="s">
        <v>8</v>
      </c>
    </row>
    <row r="15" spans="2:28" s="257" customFormat="1" ht="12.75" customHeight="1">
      <c r="B15" s="246">
        <v>1</v>
      </c>
      <c r="C15" s="247" t="s">
        <v>87</v>
      </c>
      <c r="D15" s="285"/>
      <c r="E15" s="285"/>
      <c r="F15" s="285"/>
      <c r="G15" s="285"/>
      <c r="H15" s="285"/>
      <c r="I15" s="285"/>
      <c r="J15" s="285"/>
      <c r="K15" s="250"/>
      <c r="L15" s="248">
        <v>1</v>
      </c>
      <c r="M15" s="249"/>
      <c r="N15" s="250"/>
      <c r="O15" s="286"/>
      <c r="P15" s="251"/>
      <c r="Q15" s="251"/>
      <c r="R15" s="252"/>
      <c r="S15" s="286">
        <f>U15*Y15</f>
        <v>0</v>
      </c>
      <c r="T15" s="253"/>
      <c r="U15" s="287"/>
      <c r="V15" s="286">
        <f>Y15*W15</f>
        <v>0</v>
      </c>
      <c r="W15" s="252"/>
      <c r="X15" s="288">
        <f>IF(Y15&lt;&gt;0,1-R15,0)</f>
        <v>0</v>
      </c>
      <c r="Y15" s="253"/>
      <c r="Z15" s="254"/>
      <c r="AA15" s="255"/>
      <c r="AB15" s="256" t="str">
        <f>IF(M15=1,"ERRO - VALOR SUPERA LIMITE",IF(N15=1,"ERRO - VALOR INFERIOR AO ESTABELECIDO",""))</f>
        <v/>
      </c>
    </row>
    <row r="16" spans="2:28" s="257" customFormat="1" ht="12.75" customHeight="1">
      <c r="B16" s="246">
        <v>2</v>
      </c>
      <c r="C16" s="247" t="s">
        <v>88</v>
      </c>
      <c r="D16" s="285"/>
      <c r="E16" s="285"/>
      <c r="F16" s="285"/>
      <c r="G16" s="285"/>
      <c r="H16" s="285"/>
      <c r="I16" s="285"/>
      <c r="J16" s="285"/>
      <c r="K16" s="250"/>
      <c r="L16" s="248">
        <v>1</v>
      </c>
      <c r="M16" s="249"/>
      <c r="N16" s="250"/>
      <c r="O16" s="286"/>
      <c r="P16" s="251"/>
      <c r="Q16" s="251"/>
      <c r="R16" s="252"/>
      <c r="S16" s="286">
        <f t="shared" ref="S16:S39" si="0">U16*Y16</f>
        <v>0</v>
      </c>
      <c r="T16" s="253"/>
      <c r="U16" s="287"/>
      <c r="V16" s="286">
        <f t="shared" ref="V16:V39" si="1">Y16*W16</f>
        <v>0</v>
      </c>
      <c r="W16" s="252"/>
      <c r="X16" s="288">
        <f t="shared" ref="X16:X39" si="2">IF(Y16&lt;&gt;0,1-R16,0)</f>
        <v>0</v>
      </c>
      <c r="Y16" s="253"/>
      <c r="Z16" s="254"/>
      <c r="AA16" s="255"/>
      <c r="AB16" s="256" t="str">
        <f t="shared" ref="AB16:AB37" si="3">IF(M16=1,"ERRO - VALOR SUPERA LIMITE",IF(N16=1,"ERRO - VALOR INFERIOR AO ESTABELECIDO",""))</f>
        <v/>
      </c>
    </row>
    <row r="17" spans="2:28" s="257" customFormat="1" ht="12.75" customHeight="1">
      <c r="B17" s="246">
        <v>3</v>
      </c>
      <c r="C17" s="247" t="s">
        <v>89</v>
      </c>
      <c r="D17" s="285"/>
      <c r="E17" s="285"/>
      <c r="F17" s="285"/>
      <c r="G17" s="285"/>
      <c r="H17" s="285"/>
      <c r="I17" s="285"/>
      <c r="J17" s="285"/>
      <c r="K17" s="250"/>
      <c r="L17" s="248">
        <v>1</v>
      </c>
      <c r="M17" s="249"/>
      <c r="N17" s="250"/>
      <c r="O17" s="286">
        <f t="shared" ref="O17:O39" si="4">R17*Y17</f>
        <v>1251.5193118239999</v>
      </c>
      <c r="P17" s="251"/>
      <c r="Q17" s="251"/>
      <c r="R17" s="252">
        <v>0.87648159999999997</v>
      </c>
      <c r="S17" s="286">
        <f t="shared" si="0"/>
        <v>176.37068817600004</v>
      </c>
      <c r="T17" s="253"/>
      <c r="U17" s="287">
        <f>100%-R17</f>
        <v>0.12351840000000003</v>
      </c>
      <c r="V17" s="286">
        <f t="shared" si="1"/>
        <v>0</v>
      </c>
      <c r="W17" s="252"/>
      <c r="X17" s="288">
        <f t="shared" si="2"/>
        <v>0.12351840000000003</v>
      </c>
      <c r="Y17" s="253">
        <v>1427.89</v>
      </c>
      <c r="Z17" s="254" t="s">
        <v>111</v>
      </c>
      <c r="AA17" s="255" t="s">
        <v>112</v>
      </c>
      <c r="AB17" s="256" t="str">
        <f t="shared" si="3"/>
        <v/>
      </c>
    </row>
    <row r="18" spans="2:28" s="257" customFormat="1" ht="12.75" customHeight="1">
      <c r="B18" s="246">
        <v>4</v>
      </c>
      <c r="C18" s="247" t="s">
        <v>90</v>
      </c>
      <c r="D18" s="285"/>
      <c r="E18" s="285"/>
      <c r="F18" s="285"/>
      <c r="G18" s="285"/>
      <c r="H18" s="285"/>
      <c r="I18" s="285"/>
      <c r="J18" s="285"/>
      <c r="K18" s="250"/>
      <c r="L18" s="248">
        <v>1</v>
      </c>
      <c r="M18" s="249"/>
      <c r="N18" s="250"/>
      <c r="O18" s="286">
        <f t="shared" si="4"/>
        <v>19774.757148032</v>
      </c>
      <c r="P18" s="251"/>
      <c r="Q18" s="251"/>
      <c r="R18" s="252">
        <v>0.87648159999999997</v>
      </c>
      <c r="S18" s="286">
        <f t="shared" si="0"/>
        <v>2786.7628519680006</v>
      </c>
      <c r="T18" s="253"/>
      <c r="U18" s="287">
        <f t="shared" ref="U18:U31" si="5">100%-R18</f>
        <v>0.12351840000000003</v>
      </c>
      <c r="V18" s="286">
        <f t="shared" si="1"/>
        <v>0</v>
      </c>
      <c r="W18" s="252"/>
      <c r="X18" s="288">
        <f t="shared" si="2"/>
        <v>0.12351840000000003</v>
      </c>
      <c r="Y18" s="253">
        <v>22561.52</v>
      </c>
      <c r="Z18" s="254" t="s">
        <v>111</v>
      </c>
      <c r="AA18" s="255" t="s">
        <v>112</v>
      </c>
      <c r="AB18" s="256" t="str">
        <f t="shared" si="3"/>
        <v/>
      </c>
    </row>
    <row r="19" spans="2:28" s="257" customFormat="1" ht="12.75" customHeight="1">
      <c r="B19" s="246">
        <v>5</v>
      </c>
      <c r="C19" s="247" t="s">
        <v>91</v>
      </c>
      <c r="D19" s="285"/>
      <c r="E19" s="285"/>
      <c r="F19" s="285"/>
      <c r="G19" s="285"/>
      <c r="H19" s="285"/>
      <c r="I19" s="285"/>
      <c r="J19" s="285"/>
      <c r="K19" s="250"/>
      <c r="L19" s="248">
        <v>1</v>
      </c>
      <c r="M19" s="249"/>
      <c r="N19" s="250"/>
      <c r="O19" s="286">
        <f t="shared" si="4"/>
        <v>12567.720660527999</v>
      </c>
      <c r="P19" s="251"/>
      <c r="Q19" s="251"/>
      <c r="R19" s="252">
        <v>0.87648159999999997</v>
      </c>
      <c r="S19" s="286">
        <f t="shared" si="0"/>
        <v>1771.1093394720003</v>
      </c>
      <c r="T19" s="253"/>
      <c r="U19" s="287">
        <f t="shared" si="5"/>
        <v>0.12351840000000003</v>
      </c>
      <c r="V19" s="286">
        <f t="shared" si="1"/>
        <v>0</v>
      </c>
      <c r="W19" s="252"/>
      <c r="X19" s="288">
        <f t="shared" si="2"/>
        <v>0.12351840000000003</v>
      </c>
      <c r="Y19" s="253">
        <v>14338.83</v>
      </c>
      <c r="Z19" s="254" t="s">
        <v>111</v>
      </c>
      <c r="AA19" s="255" t="s">
        <v>112</v>
      </c>
      <c r="AB19" s="256" t="str">
        <f t="shared" si="3"/>
        <v/>
      </c>
    </row>
    <row r="20" spans="2:28" s="257" customFormat="1" ht="12.75" customHeight="1">
      <c r="B20" s="246">
        <v>6</v>
      </c>
      <c r="C20" s="247" t="s">
        <v>92</v>
      </c>
      <c r="D20" s="285"/>
      <c r="E20" s="285"/>
      <c r="F20" s="285"/>
      <c r="G20" s="285"/>
      <c r="H20" s="285"/>
      <c r="I20" s="285"/>
      <c r="J20" s="285"/>
      <c r="K20" s="250"/>
      <c r="L20" s="248">
        <v>1</v>
      </c>
      <c r="M20" s="249"/>
      <c r="N20" s="250"/>
      <c r="O20" s="286">
        <f t="shared" si="4"/>
        <v>139047.6704688</v>
      </c>
      <c r="P20" s="251"/>
      <c r="Q20" s="251"/>
      <c r="R20" s="252">
        <v>0.87648159999999997</v>
      </c>
      <c r="S20" s="286">
        <f t="shared" si="0"/>
        <v>19595.329531200005</v>
      </c>
      <c r="T20" s="253"/>
      <c r="U20" s="287">
        <f t="shared" si="5"/>
        <v>0.12351840000000003</v>
      </c>
      <c r="V20" s="286">
        <f t="shared" si="1"/>
        <v>0</v>
      </c>
      <c r="W20" s="252"/>
      <c r="X20" s="288">
        <f>IF(Y20&lt;&gt;0,1-R20,0)</f>
        <v>0.12351840000000003</v>
      </c>
      <c r="Y20" s="253">
        <v>158643</v>
      </c>
      <c r="Z20" s="254" t="s">
        <v>111</v>
      </c>
      <c r="AA20" s="255" t="s">
        <v>112</v>
      </c>
      <c r="AB20" s="256" t="str">
        <f t="shared" si="3"/>
        <v/>
      </c>
    </row>
    <row r="21" spans="2:28" s="257" customFormat="1" ht="12.75" customHeight="1">
      <c r="B21" s="246">
        <v>7</v>
      </c>
      <c r="C21" s="247" t="s">
        <v>93</v>
      </c>
      <c r="D21" s="285"/>
      <c r="E21" s="285"/>
      <c r="F21" s="285"/>
      <c r="G21" s="285"/>
      <c r="H21" s="285"/>
      <c r="I21" s="285"/>
      <c r="J21" s="285"/>
      <c r="K21" s="250"/>
      <c r="L21" s="248">
        <v>1</v>
      </c>
      <c r="M21" s="249"/>
      <c r="N21" s="250"/>
      <c r="O21" s="286">
        <f t="shared" si="4"/>
        <v>79202.567363536</v>
      </c>
      <c r="P21" s="251"/>
      <c r="Q21" s="251"/>
      <c r="R21" s="252">
        <v>0.87648159999999997</v>
      </c>
      <c r="S21" s="286">
        <f t="shared" si="0"/>
        <v>11161.642636464003</v>
      </c>
      <c r="T21" s="253"/>
      <c r="U21" s="287">
        <f t="shared" si="5"/>
        <v>0.12351840000000003</v>
      </c>
      <c r="V21" s="286">
        <f t="shared" si="1"/>
        <v>0</v>
      </c>
      <c r="W21" s="252"/>
      <c r="X21" s="288">
        <f t="shared" si="2"/>
        <v>0.12351840000000003</v>
      </c>
      <c r="Y21" s="253">
        <v>90364.21</v>
      </c>
      <c r="Z21" s="254" t="s">
        <v>111</v>
      </c>
      <c r="AA21" s="255" t="s">
        <v>112</v>
      </c>
      <c r="AB21" s="256" t="str">
        <f t="shared" si="3"/>
        <v/>
      </c>
    </row>
    <row r="22" spans="2:28" s="257" customFormat="1" ht="12.75" customHeight="1">
      <c r="B22" s="246">
        <v>8</v>
      </c>
      <c r="C22" s="247" t="s">
        <v>94</v>
      </c>
      <c r="D22" s="285"/>
      <c r="E22" s="285"/>
      <c r="F22" s="285"/>
      <c r="G22" s="285"/>
      <c r="H22" s="285"/>
      <c r="I22" s="285"/>
      <c r="J22" s="285"/>
      <c r="K22" s="250"/>
      <c r="L22" s="248">
        <v>1</v>
      </c>
      <c r="M22" s="249"/>
      <c r="N22" s="250"/>
      <c r="O22" s="286">
        <f t="shared" si="4"/>
        <v>26938.661975999999</v>
      </c>
      <c r="P22" s="251"/>
      <c r="Q22" s="251"/>
      <c r="R22" s="252">
        <v>0.87648159999999997</v>
      </c>
      <c r="S22" s="286">
        <f t="shared" si="0"/>
        <v>3796.338024000001</v>
      </c>
      <c r="T22" s="253"/>
      <c r="U22" s="287">
        <f t="shared" si="5"/>
        <v>0.12351840000000003</v>
      </c>
      <c r="V22" s="286">
        <f t="shared" si="1"/>
        <v>0</v>
      </c>
      <c r="W22" s="252"/>
      <c r="X22" s="288">
        <f t="shared" si="2"/>
        <v>0.12351840000000003</v>
      </c>
      <c r="Y22" s="253">
        <v>30735</v>
      </c>
      <c r="Z22" s="254" t="s">
        <v>111</v>
      </c>
      <c r="AA22" s="255" t="s">
        <v>112</v>
      </c>
      <c r="AB22" s="256" t="str">
        <f t="shared" si="3"/>
        <v/>
      </c>
    </row>
    <row r="23" spans="2:28" s="257" customFormat="1" ht="12.75" customHeight="1">
      <c r="B23" s="246">
        <v>9</v>
      </c>
      <c r="C23" s="247" t="s">
        <v>95</v>
      </c>
      <c r="D23" s="285"/>
      <c r="E23" s="285"/>
      <c r="F23" s="285"/>
      <c r="G23" s="285"/>
      <c r="H23" s="285"/>
      <c r="I23" s="285"/>
      <c r="J23" s="285"/>
      <c r="K23" s="250"/>
      <c r="L23" s="248">
        <v>1</v>
      </c>
      <c r="M23" s="249"/>
      <c r="N23" s="250"/>
      <c r="O23" s="286">
        <f t="shared" si="4"/>
        <v>89880.234337008005</v>
      </c>
      <c r="P23" s="251"/>
      <c r="Q23" s="251"/>
      <c r="R23" s="252">
        <v>0.87648159999999997</v>
      </c>
      <c r="S23" s="286">
        <f t="shared" si="0"/>
        <v>12666.395662992003</v>
      </c>
      <c r="T23" s="253"/>
      <c r="U23" s="287">
        <f t="shared" si="5"/>
        <v>0.12351840000000003</v>
      </c>
      <c r="V23" s="286">
        <f t="shared" si="1"/>
        <v>0</v>
      </c>
      <c r="W23" s="252"/>
      <c r="X23" s="288">
        <f t="shared" si="2"/>
        <v>0.12351840000000003</v>
      </c>
      <c r="Y23" s="253">
        <v>102546.63</v>
      </c>
      <c r="Z23" s="254" t="s">
        <v>111</v>
      </c>
      <c r="AA23" s="255" t="s">
        <v>112</v>
      </c>
      <c r="AB23" s="256" t="str">
        <f t="shared" si="3"/>
        <v/>
      </c>
    </row>
    <row r="24" spans="2:28" s="257" customFormat="1" ht="12.75" customHeight="1">
      <c r="B24" s="246">
        <v>10</v>
      </c>
      <c r="C24" s="247" t="s">
        <v>96</v>
      </c>
      <c r="D24" s="285"/>
      <c r="E24" s="285"/>
      <c r="F24" s="285"/>
      <c r="G24" s="285"/>
      <c r="H24" s="285"/>
      <c r="I24" s="285"/>
      <c r="J24" s="285"/>
      <c r="K24" s="250"/>
      <c r="L24" s="248">
        <v>1</v>
      </c>
      <c r="M24" s="249"/>
      <c r="N24" s="250"/>
      <c r="O24" s="286">
        <f t="shared" si="4"/>
        <v>70248.063215663991</v>
      </c>
      <c r="P24" s="251"/>
      <c r="Q24" s="251"/>
      <c r="R24" s="252">
        <v>0.87648159999999997</v>
      </c>
      <c r="S24" s="286">
        <f t="shared" si="0"/>
        <v>9899.7267843360023</v>
      </c>
      <c r="T24" s="253"/>
      <c r="U24" s="287">
        <f t="shared" si="5"/>
        <v>0.12351840000000003</v>
      </c>
      <c r="V24" s="286">
        <f t="shared" si="1"/>
        <v>0</v>
      </c>
      <c r="W24" s="252"/>
      <c r="X24" s="288">
        <f t="shared" si="2"/>
        <v>0.12351840000000003</v>
      </c>
      <c r="Y24" s="253">
        <v>80147.789999999994</v>
      </c>
      <c r="Z24" s="254" t="s">
        <v>111</v>
      </c>
      <c r="AA24" s="255" t="s">
        <v>112</v>
      </c>
      <c r="AB24" s="256" t="str">
        <f t="shared" si="3"/>
        <v/>
      </c>
    </row>
    <row r="25" spans="2:28" s="257" customFormat="1" ht="12.75" customHeight="1">
      <c r="B25" s="246">
        <v>11</v>
      </c>
      <c r="C25" s="247" t="s">
        <v>97</v>
      </c>
      <c r="D25" s="285"/>
      <c r="E25" s="285"/>
      <c r="F25" s="285"/>
      <c r="G25" s="285"/>
      <c r="H25" s="285"/>
      <c r="I25" s="285"/>
      <c r="J25" s="285"/>
      <c r="K25" s="250"/>
      <c r="L25" s="248">
        <v>1</v>
      </c>
      <c r="M25" s="249"/>
      <c r="N25" s="250"/>
      <c r="O25" s="286">
        <f t="shared" si="4"/>
        <v>85603.538782784002</v>
      </c>
      <c r="P25" s="251"/>
      <c r="Q25" s="251"/>
      <c r="R25" s="252">
        <v>0.87648159999999997</v>
      </c>
      <c r="S25" s="286">
        <f t="shared" si="0"/>
        <v>12063.701217216003</v>
      </c>
      <c r="T25" s="253"/>
      <c r="U25" s="287">
        <f t="shared" si="5"/>
        <v>0.12351840000000003</v>
      </c>
      <c r="V25" s="286">
        <f t="shared" si="1"/>
        <v>0</v>
      </c>
      <c r="W25" s="252"/>
      <c r="X25" s="288">
        <f t="shared" si="2"/>
        <v>0.12351840000000003</v>
      </c>
      <c r="Y25" s="253">
        <v>97667.24</v>
      </c>
      <c r="Z25" s="254" t="s">
        <v>111</v>
      </c>
      <c r="AA25" s="255" t="s">
        <v>112</v>
      </c>
      <c r="AB25" s="256" t="str">
        <f t="shared" si="3"/>
        <v/>
      </c>
    </row>
    <row r="26" spans="2:28" s="257" customFormat="1" ht="12.75" customHeight="1">
      <c r="B26" s="246">
        <v>12</v>
      </c>
      <c r="C26" s="247" t="s">
        <v>98</v>
      </c>
      <c r="D26" s="285"/>
      <c r="E26" s="285"/>
      <c r="F26" s="285"/>
      <c r="G26" s="285"/>
      <c r="H26" s="285"/>
      <c r="I26" s="285"/>
      <c r="J26" s="285"/>
      <c r="K26" s="250"/>
      <c r="L26" s="248">
        <v>1</v>
      </c>
      <c r="M26" s="249"/>
      <c r="N26" s="250"/>
      <c r="O26" s="286">
        <f t="shared" si="4"/>
        <v>2915.2742145759998</v>
      </c>
      <c r="P26" s="251"/>
      <c r="Q26" s="251"/>
      <c r="R26" s="252">
        <v>0.87648159999999997</v>
      </c>
      <c r="S26" s="286">
        <f t="shared" si="0"/>
        <v>410.83578542400011</v>
      </c>
      <c r="T26" s="253"/>
      <c r="U26" s="287">
        <f t="shared" si="5"/>
        <v>0.12351840000000003</v>
      </c>
      <c r="V26" s="286">
        <f t="shared" si="1"/>
        <v>0</v>
      </c>
      <c r="W26" s="252"/>
      <c r="X26" s="288">
        <f t="shared" si="2"/>
        <v>0.12351840000000003</v>
      </c>
      <c r="Y26" s="253">
        <v>3326.11</v>
      </c>
      <c r="Z26" s="254" t="s">
        <v>111</v>
      </c>
      <c r="AA26" s="255" t="s">
        <v>112</v>
      </c>
      <c r="AB26" s="256" t="str">
        <f t="shared" si="3"/>
        <v/>
      </c>
    </row>
    <row r="27" spans="2:28" s="257" customFormat="1" ht="12.75" customHeight="1">
      <c r="B27" s="246">
        <v>13</v>
      </c>
      <c r="C27" s="247" t="s">
        <v>99</v>
      </c>
      <c r="D27" s="285"/>
      <c r="E27" s="285"/>
      <c r="F27" s="285"/>
      <c r="G27" s="285"/>
      <c r="H27" s="285"/>
      <c r="I27" s="285"/>
      <c r="J27" s="285"/>
      <c r="K27" s="250"/>
      <c r="L27" s="248">
        <v>1</v>
      </c>
      <c r="M27" s="249"/>
      <c r="N27" s="250"/>
      <c r="O27" s="286">
        <f t="shared" si="4"/>
        <v>47673.736189071999</v>
      </c>
      <c r="P27" s="251"/>
      <c r="Q27" s="251"/>
      <c r="R27" s="252">
        <v>0.87648159999999997</v>
      </c>
      <c r="S27" s="286">
        <f t="shared" si="0"/>
        <v>6718.4338109280015</v>
      </c>
      <c r="T27" s="253"/>
      <c r="U27" s="287">
        <f t="shared" si="5"/>
        <v>0.12351840000000003</v>
      </c>
      <c r="V27" s="286">
        <f t="shared" si="1"/>
        <v>0</v>
      </c>
      <c r="W27" s="252"/>
      <c r="X27" s="288">
        <f t="shared" si="2"/>
        <v>0.12351840000000003</v>
      </c>
      <c r="Y27" s="253">
        <v>54392.17</v>
      </c>
      <c r="Z27" s="254" t="s">
        <v>111</v>
      </c>
      <c r="AA27" s="255" t="s">
        <v>112</v>
      </c>
      <c r="AB27" s="256" t="str">
        <f t="shared" si="3"/>
        <v/>
      </c>
    </row>
    <row r="28" spans="2:28" s="257" customFormat="1" ht="12.75" customHeight="1">
      <c r="B28" s="246">
        <v>14</v>
      </c>
      <c r="C28" s="247" t="s">
        <v>100</v>
      </c>
      <c r="D28" s="285"/>
      <c r="E28" s="285"/>
      <c r="F28" s="285"/>
      <c r="G28" s="285"/>
      <c r="H28" s="285"/>
      <c r="I28" s="285"/>
      <c r="J28" s="285"/>
      <c r="K28" s="250"/>
      <c r="L28" s="248">
        <v>1</v>
      </c>
      <c r="M28" s="249"/>
      <c r="N28" s="250"/>
      <c r="O28" s="286">
        <f t="shared" si="4"/>
        <v>2224.3525341120003</v>
      </c>
      <c r="P28" s="251"/>
      <c r="Q28" s="251"/>
      <c r="R28" s="252">
        <v>0.87648159999999997</v>
      </c>
      <c r="S28" s="286">
        <f t="shared" si="0"/>
        <v>313.46746588800011</v>
      </c>
      <c r="T28" s="253"/>
      <c r="U28" s="287">
        <f t="shared" si="5"/>
        <v>0.12351840000000003</v>
      </c>
      <c r="V28" s="286">
        <f t="shared" si="1"/>
        <v>0</v>
      </c>
      <c r="W28" s="252"/>
      <c r="X28" s="288">
        <f t="shared" si="2"/>
        <v>0.12351840000000003</v>
      </c>
      <c r="Y28" s="253">
        <v>2537.8200000000002</v>
      </c>
      <c r="Z28" s="254" t="s">
        <v>111</v>
      </c>
      <c r="AA28" s="255" t="s">
        <v>112</v>
      </c>
      <c r="AB28" s="256" t="str">
        <f t="shared" si="3"/>
        <v/>
      </c>
    </row>
    <row r="29" spans="2:28" s="257" customFormat="1" ht="12.75" customHeight="1">
      <c r="B29" s="246">
        <v>15</v>
      </c>
      <c r="C29" s="247" t="s">
        <v>101</v>
      </c>
      <c r="D29" s="285"/>
      <c r="E29" s="285"/>
      <c r="F29" s="285"/>
      <c r="G29" s="285"/>
      <c r="H29" s="285"/>
      <c r="I29" s="285"/>
      <c r="J29" s="285"/>
      <c r="K29" s="250"/>
      <c r="L29" s="248">
        <v>1</v>
      </c>
      <c r="M29" s="249"/>
      <c r="N29" s="250"/>
      <c r="O29" s="286">
        <f t="shared" si="4"/>
        <v>6176.3642444320003</v>
      </c>
      <c r="P29" s="251"/>
      <c r="Q29" s="251"/>
      <c r="R29" s="252">
        <v>0.87648159999999997</v>
      </c>
      <c r="S29" s="286">
        <f t="shared" si="0"/>
        <v>870.40575556800025</v>
      </c>
      <c r="T29" s="253"/>
      <c r="U29" s="287">
        <f t="shared" si="5"/>
        <v>0.12351840000000003</v>
      </c>
      <c r="V29" s="286">
        <f t="shared" si="1"/>
        <v>0</v>
      </c>
      <c r="W29" s="252"/>
      <c r="X29" s="288">
        <f t="shared" si="2"/>
        <v>0.12351840000000003</v>
      </c>
      <c r="Y29" s="253">
        <v>7046.77</v>
      </c>
      <c r="Z29" s="254" t="s">
        <v>111</v>
      </c>
      <c r="AA29" s="255" t="s">
        <v>112</v>
      </c>
      <c r="AB29" s="256" t="str">
        <f t="shared" si="3"/>
        <v/>
      </c>
    </row>
    <row r="30" spans="2:28" s="257" customFormat="1" ht="12.75" customHeight="1">
      <c r="B30" s="246">
        <v>16</v>
      </c>
      <c r="C30" s="247" t="s">
        <v>102</v>
      </c>
      <c r="D30" s="285"/>
      <c r="E30" s="285"/>
      <c r="F30" s="285"/>
      <c r="G30" s="285"/>
      <c r="H30" s="285"/>
      <c r="I30" s="285"/>
      <c r="J30" s="285"/>
      <c r="K30" s="250"/>
      <c r="L30" s="248">
        <v>1</v>
      </c>
      <c r="M30" s="249"/>
      <c r="N30" s="250"/>
      <c r="O30" s="286">
        <f t="shared" si="4"/>
        <v>25636.631029567998</v>
      </c>
      <c r="P30" s="251"/>
      <c r="Q30" s="251"/>
      <c r="R30" s="252">
        <v>0.87648159999999997</v>
      </c>
      <c r="S30" s="286">
        <f t="shared" si="0"/>
        <v>3612.8489704320009</v>
      </c>
      <c r="T30" s="253"/>
      <c r="U30" s="287">
        <f t="shared" si="5"/>
        <v>0.12351840000000003</v>
      </c>
      <c r="V30" s="286">
        <f t="shared" si="1"/>
        <v>0</v>
      </c>
      <c r="W30" s="252"/>
      <c r="X30" s="288">
        <f t="shared" si="2"/>
        <v>0.12351840000000003</v>
      </c>
      <c r="Y30" s="253">
        <v>29249.48</v>
      </c>
      <c r="Z30" s="254" t="s">
        <v>111</v>
      </c>
      <c r="AA30" s="255" t="s">
        <v>112</v>
      </c>
      <c r="AB30" s="256" t="str">
        <f t="shared" si="3"/>
        <v/>
      </c>
    </row>
    <row r="31" spans="2:28" s="257" customFormat="1" ht="12.75" customHeight="1">
      <c r="B31" s="246">
        <v>17</v>
      </c>
      <c r="C31" s="247" t="s">
        <v>103</v>
      </c>
      <c r="D31" s="285"/>
      <c r="E31" s="285"/>
      <c r="F31" s="285"/>
      <c r="G31" s="285"/>
      <c r="H31" s="285"/>
      <c r="I31" s="285"/>
      <c r="J31" s="285"/>
      <c r="K31" s="250"/>
      <c r="L31" s="248">
        <v>1</v>
      </c>
      <c r="M31" s="249"/>
      <c r="N31" s="250"/>
      <c r="O31" s="286">
        <f t="shared" si="4"/>
        <v>1501.4392752479998</v>
      </c>
      <c r="P31" s="251"/>
      <c r="Q31" s="251"/>
      <c r="R31" s="252">
        <v>0.87648159999999997</v>
      </c>
      <c r="S31" s="286">
        <f t="shared" si="0"/>
        <v>211.59072475200006</v>
      </c>
      <c r="T31" s="253"/>
      <c r="U31" s="287">
        <f t="shared" si="5"/>
        <v>0.12351840000000003</v>
      </c>
      <c r="V31" s="286">
        <f t="shared" si="1"/>
        <v>0</v>
      </c>
      <c r="W31" s="252"/>
      <c r="X31" s="288">
        <f t="shared" si="2"/>
        <v>0.12351840000000003</v>
      </c>
      <c r="Y31" s="253">
        <v>1713.03</v>
      </c>
      <c r="Z31" s="254" t="s">
        <v>111</v>
      </c>
      <c r="AA31" s="255" t="s">
        <v>112</v>
      </c>
      <c r="AB31" s="256" t="str">
        <f t="shared" si="3"/>
        <v/>
      </c>
    </row>
    <row r="32" spans="2:28" s="257" customFormat="1" ht="12.75" customHeight="1">
      <c r="B32" s="246">
        <v>18</v>
      </c>
      <c r="C32" s="247" t="s">
        <v>104</v>
      </c>
      <c r="D32" s="285"/>
      <c r="E32" s="285"/>
      <c r="F32" s="285"/>
      <c r="G32" s="285"/>
      <c r="H32" s="285"/>
      <c r="I32" s="285"/>
      <c r="J32" s="285"/>
      <c r="K32" s="250"/>
      <c r="L32" s="248">
        <v>1</v>
      </c>
      <c r="M32" s="249"/>
      <c r="N32" s="250"/>
      <c r="O32" s="286">
        <f t="shared" si="4"/>
        <v>120607.47002979361</v>
      </c>
      <c r="P32" s="251"/>
      <c r="Q32" s="251"/>
      <c r="R32" s="252">
        <f t="shared" ref="R32" si="6">100%-U32</f>
        <v>0.97992871199999998</v>
      </c>
      <c r="S32" s="286">
        <f t="shared" si="0"/>
        <v>2470.3299702064</v>
      </c>
      <c r="T32" s="253"/>
      <c r="U32" s="287">
        <v>2.0071288E-2</v>
      </c>
      <c r="V32" s="286">
        <f t="shared" si="1"/>
        <v>0</v>
      </c>
      <c r="W32" s="252"/>
      <c r="X32" s="288">
        <f t="shared" si="2"/>
        <v>2.007128800000002E-2</v>
      </c>
      <c r="Y32" s="253">
        <v>123077.8</v>
      </c>
      <c r="Z32" s="254" t="s">
        <v>111</v>
      </c>
      <c r="AA32" s="255" t="s">
        <v>112</v>
      </c>
      <c r="AB32" s="256" t="str">
        <f t="shared" si="3"/>
        <v/>
      </c>
    </row>
    <row r="33" spans="2:28" s="257" customFormat="1" ht="12.75" customHeight="1">
      <c r="B33" s="246"/>
      <c r="C33" s="247" t="s">
        <v>105</v>
      </c>
      <c r="D33" s="285"/>
      <c r="E33" s="285"/>
      <c r="F33" s="285"/>
      <c r="G33" s="285"/>
      <c r="H33" s="285"/>
      <c r="I33" s="285"/>
      <c r="J33" s="285"/>
      <c r="K33" s="250"/>
      <c r="L33" s="248"/>
      <c r="M33" s="249"/>
      <c r="N33" s="250"/>
      <c r="O33" s="286">
        <f t="shared" si="4"/>
        <v>0</v>
      </c>
      <c r="P33" s="251"/>
      <c r="Q33" s="251"/>
      <c r="R33" s="252"/>
      <c r="S33" s="286">
        <f t="shared" si="0"/>
        <v>0</v>
      </c>
      <c r="T33" s="253"/>
      <c r="U33" s="287"/>
      <c r="V33" s="286">
        <f t="shared" si="1"/>
        <v>0</v>
      </c>
      <c r="W33" s="252"/>
      <c r="X33" s="288">
        <f t="shared" si="2"/>
        <v>0</v>
      </c>
      <c r="Y33" s="253"/>
      <c r="Z33" s="246"/>
      <c r="AA33" s="255"/>
      <c r="AB33" s="256" t="str">
        <f t="shared" si="3"/>
        <v/>
      </c>
    </row>
    <row r="34" spans="2:28" s="257" customFormat="1" ht="12.75" customHeight="1">
      <c r="B34" s="246"/>
      <c r="C34" s="247"/>
      <c r="D34" s="285"/>
      <c r="E34" s="285"/>
      <c r="F34" s="285"/>
      <c r="G34" s="285"/>
      <c r="H34" s="285"/>
      <c r="I34" s="285"/>
      <c r="J34" s="285"/>
      <c r="K34" s="250"/>
      <c r="L34" s="248"/>
      <c r="M34" s="249"/>
      <c r="N34" s="250"/>
      <c r="O34" s="286">
        <f t="shared" si="4"/>
        <v>0</v>
      </c>
      <c r="P34" s="251"/>
      <c r="Q34" s="251"/>
      <c r="R34" s="252"/>
      <c r="S34" s="286">
        <f t="shared" si="0"/>
        <v>0</v>
      </c>
      <c r="T34" s="253"/>
      <c r="U34" s="287"/>
      <c r="V34" s="286">
        <f t="shared" si="1"/>
        <v>0</v>
      </c>
      <c r="W34" s="252"/>
      <c r="X34" s="288">
        <f t="shared" si="2"/>
        <v>0</v>
      </c>
      <c r="Y34" s="253"/>
      <c r="Z34" s="246"/>
      <c r="AA34" s="255"/>
      <c r="AB34" s="256" t="str">
        <f t="shared" si="3"/>
        <v/>
      </c>
    </row>
    <row r="35" spans="2:28" s="257" customFormat="1" ht="12.75" customHeight="1">
      <c r="B35" s="246"/>
      <c r="C35" s="247"/>
      <c r="D35" s="285"/>
      <c r="E35" s="285"/>
      <c r="F35" s="285"/>
      <c r="G35" s="285"/>
      <c r="H35" s="285"/>
      <c r="I35" s="285"/>
      <c r="J35" s="285"/>
      <c r="K35" s="250"/>
      <c r="L35" s="248"/>
      <c r="M35" s="249"/>
      <c r="N35" s="250"/>
      <c r="O35" s="286">
        <f t="shared" si="4"/>
        <v>0</v>
      </c>
      <c r="P35" s="251"/>
      <c r="Q35" s="251"/>
      <c r="R35" s="252"/>
      <c r="S35" s="286">
        <f t="shared" si="0"/>
        <v>0</v>
      </c>
      <c r="T35" s="253"/>
      <c r="U35" s="287"/>
      <c r="V35" s="286">
        <f t="shared" si="1"/>
        <v>0</v>
      </c>
      <c r="W35" s="252"/>
      <c r="X35" s="288">
        <f t="shared" si="2"/>
        <v>0</v>
      </c>
      <c r="Y35" s="253"/>
      <c r="Z35" s="246"/>
      <c r="AA35" s="255"/>
      <c r="AB35" s="256" t="str">
        <f t="shared" si="3"/>
        <v/>
      </c>
    </row>
    <row r="36" spans="2:28" s="257" customFormat="1" ht="12.75" customHeight="1">
      <c r="B36" s="246"/>
      <c r="C36" s="247"/>
      <c r="D36" s="285"/>
      <c r="E36" s="285"/>
      <c r="F36" s="285"/>
      <c r="G36" s="285"/>
      <c r="H36" s="285"/>
      <c r="I36" s="285"/>
      <c r="J36" s="285"/>
      <c r="K36" s="250"/>
      <c r="L36" s="248"/>
      <c r="M36" s="249"/>
      <c r="N36" s="250"/>
      <c r="O36" s="286">
        <f t="shared" si="4"/>
        <v>0</v>
      </c>
      <c r="P36" s="251"/>
      <c r="Q36" s="251"/>
      <c r="R36" s="252"/>
      <c r="S36" s="286">
        <f t="shared" si="0"/>
        <v>0</v>
      </c>
      <c r="T36" s="253"/>
      <c r="U36" s="287"/>
      <c r="V36" s="286">
        <f t="shared" si="1"/>
        <v>0</v>
      </c>
      <c r="W36" s="252"/>
      <c r="X36" s="288">
        <f t="shared" si="2"/>
        <v>0</v>
      </c>
      <c r="Y36" s="253"/>
      <c r="Z36" s="246"/>
      <c r="AA36" s="255"/>
      <c r="AB36" s="256" t="str">
        <f t="shared" si="3"/>
        <v/>
      </c>
    </row>
    <row r="37" spans="2:28" s="257" customFormat="1" ht="12.75" customHeight="1">
      <c r="B37" s="246"/>
      <c r="C37" s="247"/>
      <c r="D37" s="285"/>
      <c r="E37" s="285"/>
      <c r="F37" s="285"/>
      <c r="G37" s="285"/>
      <c r="H37" s="285"/>
      <c r="I37" s="285"/>
      <c r="J37" s="285"/>
      <c r="K37" s="250"/>
      <c r="L37" s="248"/>
      <c r="M37" s="249"/>
      <c r="N37" s="250"/>
      <c r="O37" s="286">
        <f t="shared" si="4"/>
        <v>0</v>
      </c>
      <c r="P37" s="251"/>
      <c r="Q37" s="251"/>
      <c r="R37" s="252"/>
      <c r="S37" s="286">
        <f t="shared" si="0"/>
        <v>0</v>
      </c>
      <c r="T37" s="253"/>
      <c r="U37" s="287"/>
      <c r="V37" s="286">
        <f t="shared" si="1"/>
        <v>0</v>
      </c>
      <c r="W37" s="252"/>
      <c r="X37" s="288">
        <f t="shared" si="2"/>
        <v>0</v>
      </c>
      <c r="Y37" s="253"/>
      <c r="Z37" s="246"/>
      <c r="AA37" s="255"/>
      <c r="AB37" s="256" t="str">
        <f t="shared" si="3"/>
        <v/>
      </c>
    </row>
    <row r="38" spans="2:28" s="257" customFormat="1" ht="12.75" customHeight="1">
      <c r="B38" s="246"/>
      <c r="C38" s="247"/>
      <c r="D38" s="285"/>
      <c r="E38" s="285"/>
      <c r="F38" s="285"/>
      <c r="G38" s="285"/>
      <c r="H38" s="285"/>
      <c r="I38" s="285"/>
      <c r="J38" s="285"/>
      <c r="K38" s="250"/>
      <c r="L38" s="248"/>
      <c r="M38" s="249"/>
      <c r="N38" s="250"/>
      <c r="O38" s="286">
        <f t="shared" si="4"/>
        <v>0</v>
      </c>
      <c r="P38" s="251"/>
      <c r="Q38" s="251"/>
      <c r="R38" s="252"/>
      <c r="S38" s="286">
        <f t="shared" si="0"/>
        <v>0</v>
      </c>
      <c r="T38" s="253"/>
      <c r="U38" s="287"/>
      <c r="V38" s="286">
        <f t="shared" si="1"/>
        <v>0</v>
      </c>
      <c r="W38" s="252"/>
      <c r="X38" s="288">
        <f t="shared" si="2"/>
        <v>0</v>
      </c>
      <c r="Y38" s="253"/>
      <c r="Z38" s="246"/>
      <c r="AA38" s="255"/>
    </row>
    <row r="39" spans="2:28" s="257" customFormat="1" ht="12.75" customHeight="1">
      <c r="B39" s="246"/>
      <c r="C39" s="247"/>
      <c r="D39" s="285"/>
      <c r="E39" s="285"/>
      <c r="F39" s="285"/>
      <c r="G39" s="285"/>
      <c r="H39" s="285"/>
      <c r="I39" s="285"/>
      <c r="J39" s="285"/>
      <c r="K39" s="250"/>
      <c r="L39" s="248"/>
      <c r="M39" s="249"/>
      <c r="N39" s="250"/>
      <c r="O39" s="286">
        <f t="shared" si="4"/>
        <v>0</v>
      </c>
      <c r="P39" s="251"/>
      <c r="Q39" s="251"/>
      <c r="R39" s="252"/>
      <c r="S39" s="286">
        <f t="shared" si="0"/>
        <v>0</v>
      </c>
      <c r="T39" s="253"/>
      <c r="U39" s="287"/>
      <c r="V39" s="286">
        <f t="shared" si="1"/>
        <v>0</v>
      </c>
      <c r="W39" s="252"/>
      <c r="X39" s="288">
        <f t="shared" si="2"/>
        <v>0</v>
      </c>
      <c r="Y39" s="253"/>
      <c r="Z39" s="246"/>
      <c r="AA39" s="255"/>
    </row>
    <row r="40" spans="2:28" s="257" customFormat="1" ht="12.75" customHeight="1">
      <c r="B40" s="289"/>
      <c r="C40" s="290"/>
      <c r="D40" s="290"/>
      <c r="E40" s="290"/>
      <c r="F40" s="290"/>
      <c r="G40" s="475"/>
      <c r="H40" s="476"/>
      <c r="I40" s="476"/>
      <c r="J40" s="476"/>
      <c r="K40" s="477"/>
      <c r="L40" s="291"/>
      <c r="M40" s="292"/>
      <c r="N40" s="293"/>
      <c r="O40" s="286">
        <f>SUM(O15:O39)</f>
        <v>731250.00078097766</v>
      </c>
      <c r="P40" s="251">
        <f>SUM(P15:P39)</f>
        <v>0</v>
      </c>
      <c r="Q40" s="251">
        <f>SUM(Q15:Q39)</f>
        <v>0</v>
      </c>
      <c r="R40" s="287">
        <f>ROUND(O40/$Y40,4)</f>
        <v>0.89200000000000002</v>
      </c>
      <c r="S40" s="286">
        <f>SUM(S15:S39)</f>
        <v>88525.289219022423</v>
      </c>
      <c r="T40" s="286">
        <f>SUM(T15:T39)</f>
        <v>0</v>
      </c>
      <c r="U40" s="287">
        <f>ROUND(S40/$Y40,4)</f>
        <v>0.108</v>
      </c>
      <c r="V40" s="286">
        <f>SUM(V15:V39)</f>
        <v>0</v>
      </c>
      <c r="W40" s="287">
        <f>ROUND(V40/Y40,4)</f>
        <v>0</v>
      </c>
      <c r="X40" s="287">
        <f>1-R40</f>
        <v>0.10799999999999998</v>
      </c>
      <c r="Y40" s="294">
        <f>SUM(Y15:Y39)</f>
        <v>819775.29</v>
      </c>
      <c r="Z40" s="295"/>
      <c r="AA40" s="296"/>
      <c r="AB40" s="258">
        <f>O40+S40+V40</f>
        <v>819775.29</v>
      </c>
    </row>
    <row r="41" spans="2:28" s="257" customFormat="1" ht="3.75" customHeight="1">
      <c r="B41" s="259"/>
      <c r="C41" s="259"/>
      <c r="D41" s="259"/>
      <c r="E41" s="259"/>
      <c r="F41" s="259"/>
      <c r="G41" s="471"/>
      <c r="H41" s="471"/>
      <c r="I41" s="471"/>
      <c r="J41" s="471"/>
      <c r="K41" s="471"/>
      <c r="L41" s="260"/>
      <c r="M41" s="260"/>
      <c r="N41" s="260"/>
      <c r="O41" s="261"/>
      <c r="P41" s="259"/>
      <c r="Q41" s="259"/>
      <c r="R41" s="259"/>
      <c r="S41" s="160"/>
      <c r="T41" s="259"/>
      <c r="U41" s="259"/>
      <c r="V41" s="261"/>
      <c r="W41" s="261"/>
      <c r="X41" s="261"/>
      <c r="Y41" s="160" t="str">
        <f>IF(SUM(Y15:Y39)=0,"",IF(SUM(Y15:Y39)&lt;&gt;AB40,"ERRO",""))</f>
        <v/>
      </c>
      <c r="Z41" s="262"/>
      <c r="AA41" s="263"/>
    </row>
    <row r="42" spans="2:28" s="272" customFormat="1" ht="12">
      <c r="B42" s="264"/>
      <c r="C42" s="264"/>
      <c r="D42" s="264"/>
      <c r="E42" s="264"/>
      <c r="F42" s="264"/>
      <c r="G42" s="265"/>
      <c r="H42" s="265"/>
      <c r="I42" s="265"/>
      <c r="J42" s="265"/>
      <c r="K42" s="265"/>
      <c r="L42" s="265"/>
      <c r="M42" s="265"/>
      <c r="N42" s="265"/>
      <c r="O42" s="266"/>
      <c r="P42" s="264"/>
      <c r="Q42" s="264"/>
      <c r="R42" s="264"/>
      <c r="S42" s="26"/>
      <c r="T42" s="264"/>
      <c r="U42" s="264"/>
      <c r="V42" s="267"/>
      <c r="W42" s="268"/>
      <c r="X42" s="268"/>
      <c r="Y42" s="269" t="s">
        <v>11</v>
      </c>
      <c r="Z42" s="270"/>
      <c r="AA42" s="271"/>
    </row>
    <row r="43" spans="2:28" s="264" customFormat="1" ht="12.75" customHeight="1">
      <c r="E43" s="273"/>
      <c r="H43" s="273"/>
      <c r="I43" s="273"/>
      <c r="J43" s="273"/>
      <c r="K43" s="257"/>
      <c r="L43" s="257"/>
      <c r="M43" s="257"/>
      <c r="N43" s="257"/>
      <c r="O43" s="274" t="str">
        <f>IF(P40&lt;&gt;0,"ERRO - ITEM NÃO ACEITA UTILIZAÇÃO DE REPASSE - SOMENTE CONTRAPARTIDA","")</f>
        <v/>
      </c>
      <c r="P43" s="274"/>
      <c r="V43" s="275"/>
      <c r="W43" s="276"/>
      <c r="X43" s="276"/>
      <c r="Y43" s="277" t="s">
        <v>12</v>
      </c>
      <c r="Z43" s="270"/>
      <c r="AA43" s="271"/>
    </row>
    <row r="44" spans="2:28" s="264" customFormat="1" ht="12.75" customHeight="1">
      <c r="B44" s="485" t="s">
        <v>109</v>
      </c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5"/>
      <c r="P44" s="485"/>
      <c r="Q44" s="485"/>
      <c r="R44" s="485"/>
      <c r="V44" s="278"/>
      <c r="W44" s="279"/>
      <c r="X44" s="279"/>
      <c r="Y44" s="279"/>
      <c r="Z44" s="280" t="s">
        <v>10</v>
      </c>
      <c r="AA44" s="281"/>
    </row>
    <row r="45" spans="2:28" s="12" customFormat="1">
      <c r="B45" s="138" t="s">
        <v>81</v>
      </c>
      <c r="D45" s="53"/>
      <c r="E45" s="53"/>
      <c r="F45" s="53"/>
      <c r="G45" s="53"/>
      <c r="H45" s="53"/>
      <c r="I45" s="53"/>
      <c r="J45" s="53"/>
      <c r="AA45" s="13"/>
    </row>
    <row r="46" spans="2:28">
      <c r="C46" s="28"/>
      <c r="D46" s="28"/>
      <c r="E46" s="28"/>
      <c r="F46" s="28"/>
      <c r="G46" s="28"/>
      <c r="H46" s="233"/>
      <c r="I46" s="233"/>
      <c r="J46" s="233"/>
      <c r="K46" s="12"/>
      <c r="L46" s="12"/>
      <c r="M46" s="22"/>
      <c r="N46" s="22"/>
      <c r="O46" s="12"/>
      <c r="P46" s="12"/>
      <c r="Q46" s="12"/>
      <c r="R46" s="12"/>
      <c r="S46" s="12"/>
      <c r="W46" s="19"/>
      <c r="X46" s="19"/>
      <c r="Y46" s="19"/>
      <c r="Z46" s="19"/>
    </row>
    <row r="47" spans="2:28" ht="12.75" customHeight="1">
      <c r="C47" s="28"/>
      <c r="D47" s="28"/>
      <c r="E47" s="28"/>
      <c r="F47" s="28"/>
      <c r="G47" s="28"/>
      <c r="H47" s="138"/>
      <c r="I47" s="138"/>
      <c r="J47" s="138"/>
      <c r="W47"/>
      <c r="X47"/>
      <c r="Y47"/>
      <c r="Z47"/>
    </row>
    <row r="48" spans="2:28">
      <c r="B48" s="297"/>
      <c r="C48" s="297"/>
      <c r="D48" s="297"/>
      <c r="E48" s="297"/>
      <c r="F48" s="297"/>
      <c r="G48" s="297"/>
      <c r="H48" s="297"/>
      <c r="I48" s="297"/>
      <c r="J48" s="297"/>
      <c r="K48" s="297"/>
      <c r="W48" s="2"/>
      <c r="X48" s="2"/>
    </row>
    <row r="49" spans="2:24">
      <c r="B49" s="470" t="s">
        <v>110</v>
      </c>
      <c r="C49" s="470"/>
      <c r="D49" s="470"/>
      <c r="E49" s="470"/>
      <c r="F49" s="470"/>
      <c r="G49" s="470"/>
      <c r="H49" s="470"/>
      <c r="I49" s="470"/>
      <c r="J49" s="470"/>
      <c r="K49" s="470"/>
      <c r="V49" s="2"/>
      <c r="W49" s="2"/>
      <c r="X49" s="2"/>
    </row>
    <row r="50" spans="2:24">
      <c r="B50" s="245" t="s">
        <v>50</v>
      </c>
      <c r="C50" s="139"/>
      <c r="D50" s="298"/>
      <c r="E50" s="298"/>
      <c r="F50" s="299"/>
      <c r="G50" s="300"/>
      <c r="H50" s="300"/>
      <c r="I50" s="298"/>
      <c r="J50" s="298"/>
      <c r="K50" s="297"/>
    </row>
  </sheetData>
  <sheetProtection password="C1C4" sheet="1"/>
  <mergeCells count="16">
    <mergeCell ref="B49:K49"/>
    <mergeCell ref="G41:K41"/>
    <mergeCell ref="O13:R13"/>
    <mergeCell ref="G40:K40"/>
    <mergeCell ref="S13:X13"/>
    <mergeCell ref="B13:J13"/>
    <mergeCell ref="C14:J14"/>
    <mergeCell ref="B44:R44"/>
    <mergeCell ref="Z6:AA6"/>
    <mergeCell ref="O12:R12"/>
    <mergeCell ref="S12:W12"/>
    <mergeCell ref="B6:G6"/>
    <mergeCell ref="H6:L6"/>
    <mergeCell ref="O6:S6"/>
    <mergeCell ref="U6:Y6"/>
    <mergeCell ref="O9:AA9"/>
  </mergeCells>
  <phoneticPr fontId="3" type="noConversion"/>
  <conditionalFormatting sqref="O15:P39">
    <cfRule type="expression" dxfId="5" priority="1" stopIfTrue="1">
      <formula>$Q15=1</formula>
    </cfRule>
  </conditionalFormatting>
  <conditionalFormatting sqref="Y15:Y39">
    <cfRule type="expression" dxfId="4" priority="2" stopIfTrue="1">
      <formula>$M15=1</formula>
    </cfRule>
    <cfRule type="expression" dxfId="3" priority="3" stopIfTrue="1">
      <formula>$N15=1</formula>
    </cfRule>
  </conditionalFormatting>
  <conditionalFormatting sqref="AA15:AA39">
    <cfRule type="expression" dxfId="2" priority="4" stopIfTrue="1">
      <formula>OR($U15&lt;&gt;0,$W15&lt;&gt;0)</formula>
    </cfRule>
  </conditionalFormatting>
  <printOptions horizontalCentered="1"/>
  <pageMargins left="0.19685039370078741" right="0.11811023622047245" top="0.78740157480314965" bottom="0.19685039370078741" header="0.11811023622047245" footer="0.11811023622047245"/>
  <pageSetup paperSize="9" scale="86" orientation="landscape" r:id="rId1"/>
  <headerFooter alignWithMargins="0">
    <oddFooter>&amp;L41.211 v003 micro&amp;R&amp;N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B1:CY50"/>
  <sheetViews>
    <sheetView showGridLines="0" tabSelected="1" zoomScale="75" zoomScaleNormal="85" zoomScaleSheetLayoutView="100" workbookViewId="0">
      <selection activeCell="B47" sqref="B47"/>
    </sheetView>
  </sheetViews>
  <sheetFormatPr defaultRowHeight="12.75"/>
  <cols>
    <col min="1" max="1" width="1.5703125" style="28" customWidth="1"/>
    <col min="2" max="2" width="5.42578125" style="28" customWidth="1"/>
    <col min="3" max="3" width="20.85546875" style="28" customWidth="1"/>
    <col min="4" max="4" width="11.7109375" style="28" customWidth="1"/>
    <col min="5" max="5" width="11.140625" style="28" customWidth="1"/>
    <col min="6" max="6" width="15.7109375" style="28" customWidth="1"/>
    <col min="7" max="7" width="7.140625" style="29" customWidth="1"/>
    <col min="8" max="8" width="10.7109375" style="28" customWidth="1"/>
    <col min="9" max="9" width="4.42578125" style="28" hidden="1" customWidth="1"/>
    <col min="10" max="10" width="3.42578125" style="28" hidden="1" customWidth="1"/>
    <col min="11" max="11" width="11.85546875" style="28" customWidth="1"/>
    <col min="12" max="12" width="10.7109375" style="28" customWidth="1"/>
    <col min="13" max="13" width="2.85546875" style="28" hidden="1" customWidth="1"/>
    <col min="14" max="14" width="4.5703125" style="28" hidden="1" customWidth="1"/>
    <col min="15" max="15" width="11.85546875" style="28" customWidth="1"/>
    <col min="16" max="16" width="10.7109375" style="28" customWidth="1"/>
    <col min="17" max="17" width="2.7109375" style="28" hidden="1" customWidth="1"/>
    <col min="18" max="18" width="3.42578125" style="28" hidden="1" customWidth="1"/>
    <col min="19" max="19" width="11.85546875" style="28" customWidth="1"/>
    <col min="20" max="20" width="10.7109375" style="28" customWidth="1"/>
    <col min="21" max="22" width="4" style="28" hidden="1" customWidth="1"/>
    <col min="23" max="23" width="11.85546875" style="28" customWidth="1"/>
    <col min="24" max="24" width="10.7109375" style="30" customWidth="1"/>
    <col min="25" max="26" width="4" style="30" hidden="1" customWidth="1"/>
    <col min="27" max="27" width="11.85546875" style="30" customWidth="1"/>
    <col min="28" max="28" width="10.7109375" style="28" customWidth="1"/>
    <col min="29" max="29" width="4.28515625" style="28" hidden="1" customWidth="1"/>
    <col min="30" max="30" width="6.140625" style="28" hidden="1" customWidth="1"/>
    <col min="31" max="31" width="11.85546875" style="28" customWidth="1"/>
    <col min="32" max="32" width="11.42578125" style="28" customWidth="1"/>
    <col min="33" max="33" width="4.42578125" style="28" hidden="1" customWidth="1"/>
    <col min="34" max="34" width="3.85546875" style="28" hidden="1" customWidth="1"/>
    <col min="35" max="35" width="11.85546875" style="28" customWidth="1"/>
    <col min="36" max="36" width="12.42578125" style="28" customWidth="1"/>
    <col min="37" max="38" width="3.85546875" style="28" hidden="1" customWidth="1"/>
    <col min="39" max="39" width="11.85546875" style="28" customWidth="1"/>
    <col min="40" max="40" width="11.140625" style="28" customWidth="1"/>
    <col min="41" max="41" width="4" style="28" hidden="1" customWidth="1"/>
    <col min="42" max="42" width="4.7109375" style="28" hidden="1" customWidth="1"/>
    <col min="43" max="43" width="11.85546875" style="28" customWidth="1"/>
    <col min="44" max="44" width="10.7109375" style="28" customWidth="1"/>
    <col min="45" max="46" width="4.28515625" style="28" hidden="1" customWidth="1"/>
    <col min="47" max="47" width="11.85546875" style="28" customWidth="1"/>
    <col min="48" max="48" width="10.42578125" style="28" bestFit="1" customWidth="1"/>
    <col min="49" max="49" width="3.28515625" style="28" hidden="1" customWidth="1"/>
    <col min="50" max="50" width="4.42578125" style="28" hidden="1" customWidth="1"/>
    <col min="51" max="51" width="11.85546875" style="28" customWidth="1"/>
    <col min="52" max="52" width="10.42578125" style="28" bestFit="1" customWidth="1"/>
    <col min="53" max="53" width="3.28515625" style="28" hidden="1" customWidth="1"/>
    <col min="54" max="54" width="3.5703125" style="28" hidden="1" customWidth="1"/>
    <col min="55" max="55" width="11.85546875" style="28" customWidth="1"/>
    <col min="56" max="56" width="11.7109375" style="28" customWidth="1"/>
    <col min="57" max="57" width="4.85546875" style="28" hidden="1" customWidth="1"/>
    <col min="58" max="58" width="4" style="28" hidden="1" customWidth="1"/>
    <col min="59" max="59" width="11.85546875" style="28" customWidth="1"/>
    <col min="60" max="60" width="10.5703125" style="28" customWidth="1"/>
    <col min="61" max="62" width="4.42578125" style="28" hidden="1" customWidth="1"/>
    <col min="63" max="63" width="11.85546875" style="28" customWidth="1"/>
    <col min="64" max="64" width="10.42578125" style="28" bestFit="1" customWidth="1"/>
    <col min="65" max="66" width="4.28515625" style="28" hidden="1" customWidth="1"/>
    <col min="67" max="67" width="11.85546875" style="28" customWidth="1"/>
    <col min="68" max="68" width="11.7109375" style="28" customWidth="1"/>
    <col min="69" max="70" width="4.7109375" style="28" hidden="1" customWidth="1"/>
    <col min="71" max="71" width="11.85546875" style="28" customWidth="1"/>
    <col min="72" max="72" width="12.28515625" style="28" customWidth="1"/>
    <col min="73" max="73" width="4.28515625" style="28" hidden="1" customWidth="1"/>
    <col min="74" max="74" width="5.5703125" style="28" hidden="1" customWidth="1"/>
    <col min="75" max="75" width="13.42578125" style="28" customWidth="1"/>
    <col min="76" max="76" width="11" style="28" customWidth="1"/>
    <col min="77" max="77" width="3.5703125" style="28" hidden="1" customWidth="1"/>
    <col min="78" max="78" width="4.28515625" style="28" hidden="1" customWidth="1"/>
    <col min="79" max="79" width="12" style="28" customWidth="1"/>
    <col min="80" max="80" width="11" style="28" customWidth="1"/>
    <col min="81" max="81" width="3.42578125" style="28" hidden="1" customWidth="1"/>
    <col min="82" max="82" width="4.28515625" style="28" hidden="1" customWidth="1"/>
    <col min="83" max="83" width="11.85546875" style="28" customWidth="1"/>
    <col min="84" max="84" width="10.7109375" style="28" customWidth="1"/>
    <col min="85" max="85" width="3.42578125" style="28" hidden="1" customWidth="1"/>
    <col min="86" max="86" width="3.28515625" style="28" hidden="1" customWidth="1"/>
    <col min="87" max="87" width="12.7109375" style="28" bestFit="1" customWidth="1"/>
    <col min="88" max="88" width="10.42578125" style="28" bestFit="1" customWidth="1"/>
    <col min="89" max="90" width="0" style="28" hidden="1" customWidth="1"/>
    <col min="91" max="91" width="12.7109375" style="28" bestFit="1" customWidth="1"/>
    <col min="92" max="92" width="10.5703125" style="28" customWidth="1"/>
    <col min="93" max="93" width="4.28515625" style="28" hidden="1" customWidth="1"/>
    <col min="94" max="94" width="6.85546875" style="28" hidden="1" customWidth="1"/>
    <col min="95" max="95" width="12.5703125" style="28" customWidth="1"/>
    <col min="96" max="96" width="10.5703125" style="28" customWidth="1"/>
    <col min="97" max="97" width="4.85546875" style="28" hidden="1" customWidth="1"/>
    <col min="98" max="98" width="5.140625" style="28" hidden="1" customWidth="1"/>
    <col min="99" max="99" width="12.28515625" style="28" customWidth="1"/>
    <col min="100" max="100" width="12.140625" style="28" customWidth="1"/>
    <col min="101" max="101" width="5" style="28" hidden="1" customWidth="1"/>
    <col min="102" max="102" width="4.7109375" style="28" hidden="1" customWidth="1"/>
    <col min="103" max="103" width="13" style="28" customWidth="1"/>
    <col min="104" max="16384" width="9.140625" style="28"/>
  </cols>
  <sheetData>
    <row r="1" spans="2:103" ht="6.75" customHeight="1"/>
    <row r="2" spans="2:103" ht="15.75">
      <c r="F2" s="31"/>
      <c r="G2" s="32"/>
      <c r="I2" s="31"/>
      <c r="J2" s="31"/>
      <c r="K2" s="31"/>
      <c r="L2" s="89"/>
      <c r="M2" s="31"/>
      <c r="N2" s="31"/>
      <c r="O2" s="31"/>
      <c r="P2" s="31"/>
      <c r="Q2" s="31"/>
      <c r="R2" s="31"/>
      <c r="S2" s="31"/>
      <c r="T2" s="31"/>
      <c r="U2" s="31"/>
      <c r="V2" s="31"/>
      <c r="W2" s="236" t="s">
        <v>78</v>
      </c>
      <c r="X2" s="31"/>
      <c r="Y2" s="31"/>
      <c r="Z2" s="31"/>
      <c r="AA2" s="31"/>
      <c r="CS2" s="48"/>
      <c r="CT2" s="48"/>
      <c r="CW2" s="48"/>
      <c r="CX2" s="48"/>
    </row>
    <row r="3" spans="2:103" ht="15.75">
      <c r="D3" s="244"/>
      <c r="F3" s="31"/>
      <c r="G3" s="32"/>
      <c r="I3" s="31"/>
      <c r="J3" s="31"/>
      <c r="K3" s="31"/>
      <c r="L3" s="89"/>
      <c r="M3" s="31"/>
      <c r="N3" s="31"/>
      <c r="O3" s="31"/>
      <c r="P3" s="31"/>
      <c r="Q3" s="31"/>
      <c r="R3" s="31"/>
      <c r="S3" s="31"/>
      <c r="T3" s="31"/>
      <c r="U3" s="31"/>
      <c r="V3" s="31"/>
      <c r="W3" s="237" t="s">
        <v>79</v>
      </c>
      <c r="X3" s="31"/>
      <c r="Y3" s="31"/>
      <c r="Z3" s="31"/>
      <c r="AA3" s="31"/>
      <c r="CS3" s="48"/>
      <c r="CT3" s="48"/>
      <c r="CW3" s="48"/>
      <c r="CX3" s="48"/>
    </row>
    <row r="4" spans="2:103" ht="15.75">
      <c r="F4" s="31"/>
      <c r="G4" s="32"/>
      <c r="I4" s="31"/>
      <c r="J4" s="31"/>
      <c r="K4" s="31"/>
      <c r="L4" s="89"/>
      <c r="M4" s="31"/>
      <c r="N4" s="31"/>
      <c r="O4" s="31"/>
      <c r="P4" s="31"/>
      <c r="Q4" s="31"/>
      <c r="R4" s="31"/>
      <c r="S4" s="31"/>
      <c r="T4" s="31"/>
      <c r="U4" s="31"/>
      <c r="V4" s="31"/>
      <c r="X4" s="31"/>
      <c r="Y4" s="31"/>
      <c r="Z4" s="31"/>
      <c r="AA4" s="31"/>
      <c r="CS4" s="48"/>
      <c r="CT4" s="48"/>
      <c r="CW4" s="48"/>
      <c r="CX4" s="48"/>
    </row>
    <row r="5" spans="2:103" ht="12.75" customHeight="1">
      <c r="B5" s="241" t="s">
        <v>84</v>
      </c>
      <c r="C5" s="105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CS5" s="48"/>
      <c r="CT5" s="48"/>
      <c r="CW5" s="48"/>
      <c r="CX5" s="48"/>
    </row>
    <row r="6" spans="2:103" ht="3.75" customHeight="1"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CS6" s="48"/>
      <c r="CT6" s="48"/>
      <c r="CW6" s="48"/>
      <c r="CX6" s="48"/>
    </row>
    <row r="7" spans="2:103" s="15" customFormat="1" ht="12.75" customHeight="1">
      <c r="B7" s="16" t="s">
        <v>16</v>
      </c>
      <c r="C7" s="17"/>
      <c r="D7" s="34" t="str">
        <f>QCI!H5</f>
        <v>Proponente/Tomador</v>
      </c>
      <c r="F7" s="35"/>
      <c r="G7" s="36"/>
      <c r="H7" s="16" t="str">
        <f>QCI!O5</f>
        <v>Município/UF</v>
      </c>
      <c r="I7" s="35"/>
      <c r="J7" s="35"/>
      <c r="K7" s="35"/>
      <c r="M7" s="37"/>
      <c r="N7" s="37"/>
      <c r="O7" s="37"/>
      <c r="P7" s="16" t="str">
        <f>QCI!U5</f>
        <v>Empreendimento ( nome/apelido)</v>
      </c>
      <c r="Q7" s="37"/>
      <c r="R7" s="37"/>
      <c r="S7" s="37"/>
      <c r="T7" s="35"/>
      <c r="U7" s="35"/>
      <c r="V7" s="35"/>
      <c r="W7" s="37"/>
      <c r="X7" s="16" t="str">
        <f>H7</f>
        <v>Município/UF</v>
      </c>
      <c r="Y7" s="35"/>
      <c r="Z7" s="35"/>
      <c r="AA7" s="35"/>
      <c r="AC7" s="37"/>
      <c r="AD7" s="37"/>
      <c r="AE7" s="37"/>
      <c r="AF7" s="16" t="str">
        <f>P7</f>
        <v>Empreendimento ( nome/apelido)</v>
      </c>
      <c r="AG7" s="37"/>
      <c r="AH7" s="37"/>
      <c r="AI7" s="37"/>
      <c r="AJ7" s="35"/>
      <c r="AK7" s="35"/>
      <c r="AL7" s="35"/>
      <c r="AM7" s="37"/>
      <c r="AN7" s="16" t="str">
        <f>X7</f>
        <v>Município/UF</v>
      </c>
      <c r="AO7" s="35"/>
      <c r="AP7" s="35"/>
      <c r="AQ7" s="35"/>
      <c r="AS7" s="37"/>
      <c r="AT7" s="37"/>
      <c r="AU7" s="37"/>
      <c r="AV7" s="16" t="str">
        <f>AF7</f>
        <v>Empreendimento ( nome/apelido)</v>
      </c>
      <c r="AW7" s="37"/>
      <c r="AX7" s="37"/>
      <c r="AY7" s="37"/>
      <c r="AZ7" s="35"/>
      <c r="BA7" s="35"/>
      <c r="BB7" s="35"/>
      <c r="BC7" s="37"/>
      <c r="BD7" s="16" t="str">
        <f>AN7</f>
        <v>Município/UF</v>
      </c>
      <c r="BE7" s="35"/>
      <c r="BF7" s="35"/>
      <c r="BG7" s="35"/>
      <c r="BI7" s="37"/>
      <c r="BJ7" s="37"/>
      <c r="BK7" s="37"/>
      <c r="BL7" s="16" t="str">
        <f>AV7</f>
        <v>Empreendimento ( nome/apelido)</v>
      </c>
      <c r="BM7" s="37"/>
      <c r="BN7" s="37"/>
      <c r="BO7" s="37"/>
      <c r="BP7" s="35"/>
      <c r="BQ7" s="35"/>
      <c r="BR7" s="35"/>
      <c r="BS7" s="37"/>
      <c r="BT7" s="16" t="str">
        <f>BD7</f>
        <v>Município/UF</v>
      </c>
      <c r="BU7" s="35"/>
      <c r="BV7" s="35"/>
      <c r="BW7" s="35"/>
      <c r="BY7" s="37"/>
      <c r="BZ7" s="37"/>
      <c r="CA7" s="37"/>
      <c r="CB7" s="339" t="str">
        <f>BL7</f>
        <v>Empreendimento ( nome/apelido)</v>
      </c>
      <c r="CC7" s="37"/>
      <c r="CD7" s="37"/>
      <c r="CE7" s="37"/>
      <c r="CF7" s="35"/>
      <c r="CG7" s="35"/>
      <c r="CH7" s="35"/>
      <c r="CI7" s="37"/>
      <c r="CJ7" s="16" t="str">
        <f>BT7</f>
        <v>Município/UF</v>
      </c>
      <c r="CK7" s="35"/>
      <c r="CL7" s="35"/>
      <c r="CM7" s="35"/>
      <c r="CO7" s="37"/>
      <c r="CP7" s="37"/>
      <c r="CQ7" s="37"/>
      <c r="CR7" s="16" t="str">
        <f>CB7</f>
        <v>Empreendimento ( nome/apelido)</v>
      </c>
      <c r="CS7" s="37"/>
      <c r="CT7" s="37"/>
      <c r="CU7" s="37"/>
      <c r="CV7" s="182"/>
      <c r="CW7" s="35"/>
      <c r="CX7" s="35"/>
      <c r="CY7" s="37"/>
    </row>
    <row r="8" spans="2:103" ht="12.75" customHeight="1">
      <c r="B8" s="492" t="str">
        <f>QCI!B6</f>
        <v>1.013.105-46/2013</v>
      </c>
      <c r="C8" s="494"/>
      <c r="D8" s="492" t="str">
        <f>QCI!H6</f>
        <v>PREF. MUNICIPAL DE MANGA</v>
      </c>
      <c r="E8" s="493"/>
      <c r="F8" s="493"/>
      <c r="G8" s="494"/>
      <c r="H8" s="489" t="str">
        <f>QCI!O6</f>
        <v>MANGA/MG</v>
      </c>
      <c r="I8" s="490"/>
      <c r="J8" s="490"/>
      <c r="K8" s="490"/>
      <c r="L8" s="490"/>
      <c r="M8" s="490"/>
      <c r="N8" s="490"/>
      <c r="O8" s="491"/>
      <c r="P8" s="489" t="str">
        <f>QCI!U6</f>
        <v>CONSTRUÇÃO DE MERCADO MUNICIPAL</v>
      </c>
      <c r="Q8" s="490"/>
      <c r="R8" s="490"/>
      <c r="S8" s="490"/>
      <c r="T8" s="490"/>
      <c r="U8" s="490"/>
      <c r="V8" s="490"/>
      <c r="W8" s="491"/>
      <c r="X8" s="489" t="str">
        <f>$H8</f>
        <v>MANGA/MG</v>
      </c>
      <c r="Y8" s="490"/>
      <c r="Z8" s="490"/>
      <c r="AA8" s="490"/>
      <c r="AB8" s="490"/>
      <c r="AC8" s="490"/>
      <c r="AD8" s="490"/>
      <c r="AE8" s="491"/>
      <c r="AF8" s="489" t="str">
        <f>$P8</f>
        <v>CONSTRUÇÃO DE MERCADO MUNICIPAL</v>
      </c>
      <c r="AG8" s="490"/>
      <c r="AH8" s="490"/>
      <c r="AI8" s="490"/>
      <c r="AJ8" s="490"/>
      <c r="AK8" s="490"/>
      <c r="AL8" s="490"/>
      <c r="AM8" s="491"/>
      <c r="AN8" s="489" t="str">
        <f>$H8</f>
        <v>MANGA/MG</v>
      </c>
      <c r="AO8" s="490"/>
      <c r="AP8" s="490"/>
      <c r="AQ8" s="490"/>
      <c r="AR8" s="490"/>
      <c r="AS8" s="490"/>
      <c r="AT8" s="490"/>
      <c r="AU8" s="491"/>
      <c r="AV8" s="489" t="str">
        <f>$P8</f>
        <v>CONSTRUÇÃO DE MERCADO MUNICIPAL</v>
      </c>
      <c r="AW8" s="490"/>
      <c r="AX8" s="490"/>
      <c r="AY8" s="490"/>
      <c r="AZ8" s="490"/>
      <c r="BA8" s="490"/>
      <c r="BB8" s="490"/>
      <c r="BC8" s="491"/>
      <c r="BD8" s="489" t="str">
        <f>$H8</f>
        <v>MANGA/MG</v>
      </c>
      <c r="BE8" s="490"/>
      <c r="BF8" s="490"/>
      <c r="BG8" s="490"/>
      <c r="BH8" s="490"/>
      <c r="BI8" s="490"/>
      <c r="BJ8" s="490"/>
      <c r="BK8" s="491"/>
      <c r="BL8" s="489" t="str">
        <f>$P8</f>
        <v>CONSTRUÇÃO DE MERCADO MUNICIPAL</v>
      </c>
      <c r="BM8" s="490"/>
      <c r="BN8" s="490"/>
      <c r="BO8" s="490"/>
      <c r="BP8" s="490"/>
      <c r="BQ8" s="490"/>
      <c r="BR8" s="490"/>
      <c r="BS8" s="491"/>
      <c r="BT8" s="489" t="str">
        <f>$H8</f>
        <v>MANGA/MG</v>
      </c>
      <c r="BU8" s="490"/>
      <c r="BV8" s="490"/>
      <c r="BW8" s="490"/>
      <c r="BX8" s="490"/>
      <c r="BY8" s="490"/>
      <c r="BZ8" s="490"/>
      <c r="CA8" s="491"/>
      <c r="CB8" s="489" t="str">
        <f>$P8</f>
        <v>CONSTRUÇÃO DE MERCADO MUNICIPAL</v>
      </c>
      <c r="CC8" s="490"/>
      <c r="CD8" s="490"/>
      <c r="CE8" s="490"/>
      <c r="CF8" s="490"/>
      <c r="CG8" s="490"/>
      <c r="CH8" s="490"/>
      <c r="CI8" s="491"/>
      <c r="CJ8" s="489" t="str">
        <f>$H8</f>
        <v>MANGA/MG</v>
      </c>
      <c r="CK8" s="490"/>
      <c r="CL8" s="490"/>
      <c r="CM8" s="490"/>
      <c r="CN8" s="490"/>
      <c r="CO8" s="490"/>
      <c r="CP8" s="490"/>
      <c r="CQ8" s="491"/>
      <c r="CR8" s="489" t="str">
        <f>$P8</f>
        <v>CONSTRUÇÃO DE MERCADO MUNICIPAL</v>
      </c>
      <c r="CS8" s="490"/>
      <c r="CT8" s="490"/>
      <c r="CU8" s="490"/>
      <c r="CV8" s="490"/>
      <c r="CW8" s="27"/>
      <c r="CX8" s="27"/>
      <c r="CY8" s="109"/>
    </row>
    <row r="9" spans="2:103" ht="3.75" customHeight="1">
      <c r="E9" s="33"/>
      <c r="F9" s="33"/>
      <c r="G9" s="38"/>
      <c r="H9" s="33"/>
      <c r="I9" s="33"/>
      <c r="J9" s="33"/>
      <c r="K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181"/>
    </row>
    <row r="10" spans="2:103" ht="12.75" customHeight="1">
      <c r="B10" s="56" t="str">
        <f>QCI!O8</f>
        <v>Programa/Modalidade/Ação</v>
      </c>
      <c r="C10" s="109"/>
      <c r="D10" s="109"/>
      <c r="E10" s="109"/>
      <c r="F10" s="109"/>
      <c r="G10" s="109"/>
      <c r="H10" s="34" t="s">
        <v>49</v>
      </c>
      <c r="I10" s="39"/>
      <c r="J10" s="39"/>
      <c r="K10" s="39"/>
      <c r="L10" s="106" t="s">
        <v>82</v>
      </c>
      <c r="M10" s="39"/>
      <c r="N10" s="39"/>
      <c r="P10" s="34" t="s">
        <v>64</v>
      </c>
      <c r="Q10" s="17"/>
      <c r="R10" s="17"/>
      <c r="S10" s="17"/>
      <c r="T10" s="106" t="s">
        <v>43</v>
      </c>
      <c r="U10" s="39"/>
      <c r="V10" s="39"/>
      <c r="X10" s="34" t="str">
        <f>H10</f>
        <v>Aprovação  (data)</v>
      </c>
      <c r="Y10" s="39"/>
      <c r="Z10" s="39"/>
      <c r="AA10" s="106"/>
      <c r="AB10" s="106" t="str">
        <f>T10</f>
        <v>Mês cronog</v>
      </c>
      <c r="AF10" s="34" t="str">
        <f>P10</f>
        <v>Fim vigência (data)</v>
      </c>
      <c r="AG10" s="39"/>
      <c r="AH10" s="39"/>
      <c r="AI10" s="106"/>
      <c r="AJ10" s="106" t="str">
        <f>T10</f>
        <v>Mês cronog</v>
      </c>
      <c r="AK10" s="39"/>
      <c r="AL10" s="39"/>
      <c r="AN10" s="34" t="str">
        <f>X10</f>
        <v>Aprovação  (data)</v>
      </c>
      <c r="AO10" s="39"/>
      <c r="AP10" s="39"/>
      <c r="AQ10" s="106"/>
      <c r="AR10" s="106" t="str">
        <f>AJ10</f>
        <v>Mês cronog</v>
      </c>
      <c r="AV10" s="34" t="str">
        <f>AF10</f>
        <v>Fim vigência (data)</v>
      </c>
      <c r="AW10" s="39"/>
      <c r="AX10" s="39"/>
      <c r="AY10" s="106"/>
      <c r="AZ10" s="106" t="str">
        <f>AJ10</f>
        <v>Mês cronog</v>
      </c>
      <c r="BA10" s="39"/>
      <c r="BB10" s="39"/>
      <c r="BD10" s="34" t="str">
        <f>AN10</f>
        <v>Aprovação  (data)</v>
      </c>
      <c r="BE10" s="39"/>
      <c r="BF10" s="39"/>
      <c r="BG10" s="106"/>
      <c r="BH10" s="106" t="str">
        <f>AZ10</f>
        <v>Mês cronog</v>
      </c>
      <c r="BL10" s="34" t="str">
        <f>AV10</f>
        <v>Fim vigência (data)</v>
      </c>
      <c r="BM10" s="39"/>
      <c r="BN10" s="39"/>
      <c r="BO10" s="106"/>
      <c r="BP10" s="106" t="str">
        <f>AZ10</f>
        <v>Mês cronog</v>
      </c>
      <c r="BQ10" s="39"/>
      <c r="BR10" s="39"/>
      <c r="BT10" s="34" t="str">
        <f>BD10</f>
        <v>Aprovação  (data)</v>
      </c>
      <c r="BU10" s="39"/>
      <c r="BV10" s="39"/>
      <c r="BW10" s="106"/>
      <c r="BX10" s="106" t="str">
        <f>BP10</f>
        <v>Mês cronog</v>
      </c>
      <c r="CB10" s="34" t="str">
        <f>BL10</f>
        <v>Fim vigência (data)</v>
      </c>
      <c r="CC10" s="39"/>
      <c r="CD10" s="39"/>
      <c r="CE10" s="106"/>
      <c r="CF10" s="106" t="str">
        <f>BP10</f>
        <v>Mês cronog</v>
      </c>
      <c r="CG10" s="39"/>
      <c r="CH10" s="39"/>
      <c r="CJ10" s="34" t="str">
        <f>BT10</f>
        <v>Aprovação  (data)</v>
      </c>
      <c r="CK10" s="39"/>
      <c r="CL10" s="39"/>
      <c r="CM10" s="106"/>
      <c r="CN10" s="106" t="str">
        <f>CF10</f>
        <v>Mês cronog</v>
      </c>
      <c r="CR10" s="34" t="str">
        <f>CB10</f>
        <v>Fim vigência (data)</v>
      </c>
      <c r="CS10" s="39"/>
      <c r="CT10" s="39"/>
      <c r="CU10" s="106"/>
      <c r="CV10" s="106" t="str">
        <f>CF10</f>
        <v>Mês cronog</v>
      </c>
      <c r="CW10" s="39"/>
      <c r="CX10" s="39"/>
    </row>
    <row r="11" spans="2:103" ht="12.75" customHeight="1">
      <c r="B11" s="492">
        <f>QCI!O9</f>
        <v>0</v>
      </c>
      <c r="C11" s="493"/>
      <c r="D11" s="493"/>
      <c r="E11" s="493"/>
      <c r="F11" s="493"/>
      <c r="G11" s="494"/>
      <c r="H11" s="146">
        <v>43433</v>
      </c>
      <c r="I11" s="140"/>
      <c r="J11" s="140"/>
      <c r="K11" s="302"/>
      <c r="L11" s="115"/>
      <c r="M11" s="107"/>
      <c r="N11" s="107"/>
      <c r="P11" s="147"/>
      <c r="Q11" s="21"/>
      <c r="R11" s="21"/>
      <c r="S11" s="116"/>
      <c r="T11" s="115"/>
      <c r="U11" s="27"/>
      <c r="V11" s="27"/>
      <c r="X11" s="301">
        <f>$H11</f>
        <v>43433</v>
      </c>
      <c r="Y11" s="112"/>
      <c r="Z11" s="112"/>
      <c r="AA11" s="110"/>
      <c r="AB11" s="330">
        <f>$L11</f>
        <v>0</v>
      </c>
      <c r="AF11" s="334">
        <f>$P11</f>
        <v>0</v>
      </c>
      <c r="AG11" s="335"/>
      <c r="AH11" s="335"/>
      <c r="AI11" s="333"/>
      <c r="AJ11" s="330">
        <f>$T11</f>
        <v>0</v>
      </c>
      <c r="AK11" s="27"/>
      <c r="AL11" s="27"/>
      <c r="AN11" s="135">
        <f>$H11</f>
        <v>43433</v>
      </c>
      <c r="AO11" s="112"/>
      <c r="AP11" s="112"/>
      <c r="AQ11" s="333"/>
      <c r="AR11" s="330">
        <f>$L11</f>
        <v>0</v>
      </c>
      <c r="AV11" s="111">
        <f>$P11</f>
        <v>0</v>
      </c>
      <c r="AW11" s="112"/>
      <c r="AX11" s="112"/>
      <c r="AY11" s="333"/>
      <c r="AZ11" s="330">
        <f>$T11</f>
        <v>0</v>
      </c>
      <c r="BA11" s="27"/>
      <c r="BB11" s="27"/>
      <c r="BD11" s="301">
        <f>$H11</f>
        <v>43433</v>
      </c>
      <c r="BE11" s="112"/>
      <c r="BF11" s="112"/>
      <c r="BG11" s="110"/>
      <c r="BH11" s="330">
        <f>$L11</f>
        <v>0</v>
      </c>
      <c r="BL11" s="111">
        <f>$P11</f>
        <v>0</v>
      </c>
      <c r="BM11" s="112"/>
      <c r="BN11" s="112"/>
      <c r="BO11" s="333"/>
      <c r="BP11" s="330">
        <f>$T11</f>
        <v>0</v>
      </c>
      <c r="BQ11" s="27"/>
      <c r="BR11" s="27"/>
      <c r="BT11" s="301">
        <f>$H11</f>
        <v>43433</v>
      </c>
      <c r="BU11" s="112"/>
      <c r="BV11" s="112"/>
      <c r="BW11" s="110"/>
      <c r="BX11" s="330">
        <f>$L11</f>
        <v>0</v>
      </c>
      <c r="CB11" s="334">
        <f>$P11</f>
        <v>0</v>
      </c>
      <c r="CC11" s="112"/>
      <c r="CD11" s="112"/>
      <c r="CE11" s="110"/>
      <c r="CF11" s="330">
        <f>$T11</f>
        <v>0</v>
      </c>
      <c r="CG11" s="27"/>
      <c r="CH11" s="27"/>
      <c r="CJ11" s="301">
        <f>$H11</f>
        <v>43433</v>
      </c>
      <c r="CK11" s="112"/>
      <c r="CL11" s="112"/>
      <c r="CM11" s="110"/>
      <c r="CN11" s="330">
        <f>$L11</f>
        <v>0</v>
      </c>
      <c r="CR11" s="111">
        <f>$P11</f>
        <v>0</v>
      </c>
      <c r="CS11" s="112"/>
      <c r="CT11" s="112"/>
      <c r="CU11" s="333"/>
      <c r="CV11" s="330">
        <f>$T11</f>
        <v>0</v>
      </c>
      <c r="CW11" s="27"/>
      <c r="CX11" s="27"/>
    </row>
    <row r="12" spans="2:103" ht="3.75" customHeight="1">
      <c r="BM12" s="48"/>
      <c r="BN12" s="48"/>
      <c r="BQ12" s="48"/>
      <c r="BR12" s="48"/>
      <c r="BU12" s="48"/>
      <c r="BV12" s="48"/>
      <c r="CC12" s="48"/>
      <c r="CD12" s="48"/>
      <c r="CS12" s="48"/>
      <c r="CT12" s="48"/>
      <c r="CW12" s="48"/>
      <c r="CX12" s="48"/>
    </row>
    <row r="13" spans="2:103" ht="3.75" customHeight="1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>
        <f>$H13</f>
        <v>0</v>
      </c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>
        <f>$H13</f>
        <v>0</v>
      </c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>
        <f>$H13</f>
        <v>0</v>
      </c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>
        <f>$H13</f>
        <v>0</v>
      </c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>
        <f>$H13</f>
        <v>0</v>
      </c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</row>
    <row r="14" spans="2:103" ht="12.75" customHeight="1">
      <c r="B14" s="113"/>
      <c r="C14" s="67"/>
      <c r="D14" s="61"/>
      <c r="E14" s="62"/>
      <c r="F14" s="113" t="s">
        <v>42</v>
      </c>
      <c r="G14" s="114" t="s">
        <v>44</v>
      </c>
      <c r="H14" s="178" t="s">
        <v>83</v>
      </c>
      <c r="I14" s="179"/>
      <c r="J14" s="179"/>
      <c r="K14" s="180">
        <v>1</v>
      </c>
      <c r="L14" s="95" t="str">
        <f>H14</f>
        <v>Parcela</v>
      </c>
      <c r="M14" s="96"/>
      <c r="N14" s="96"/>
      <c r="O14" s="97">
        <f>K14+1</f>
        <v>2</v>
      </c>
      <c r="P14" s="92" t="str">
        <f>L14</f>
        <v>Parcela</v>
      </c>
      <c r="Q14" s="68"/>
      <c r="R14" s="68"/>
      <c r="S14" s="94">
        <f>O14+1</f>
        <v>3</v>
      </c>
      <c r="T14" s="95" t="str">
        <f>P14</f>
        <v>Parcela</v>
      </c>
      <c r="U14" s="96"/>
      <c r="V14" s="96"/>
      <c r="W14" s="97">
        <f>S14+1</f>
        <v>4</v>
      </c>
      <c r="X14" s="92" t="str">
        <f>P14</f>
        <v>Parcela</v>
      </c>
      <c r="Y14" s="68"/>
      <c r="Z14" s="68"/>
      <c r="AA14" s="94">
        <f>W14+1</f>
        <v>5</v>
      </c>
      <c r="AB14" s="95" t="str">
        <f>X14</f>
        <v>Parcela</v>
      </c>
      <c r="AC14" s="96"/>
      <c r="AD14" s="96"/>
      <c r="AE14" s="97">
        <f>AA14+1</f>
        <v>6</v>
      </c>
      <c r="AF14" s="92" t="str">
        <f>AB14</f>
        <v>Parcela</v>
      </c>
      <c r="AG14" s="68"/>
      <c r="AH14" s="68"/>
      <c r="AI14" s="94">
        <f>AE14+1</f>
        <v>7</v>
      </c>
      <c r="AJ14" s="95" t="str">
        <f>AF14</f>
        <v>Parcela</v>
      </c>
      <c r="AK14" s="96"/>
      <c r="AL14" s="96"/>
      <c r="AM14" s="97">
        <f>AI14+1</f>
        <v>8</v>
      </c>
      <c r="AN14" s="92" t="str">
        <f>AF14</f>
        <v>Parcela</v>
      </c>
      <c r="AO14" s="68"/>
      <c r="AP14" s="68"/>
      <c r="AQ14" s="94">
        <f>AM14+1</f>
        <v>9</v>
      </c>
      <c r="AR14" s="95" t="str">
        <f>AN14</f>
        <v>Parcela</v>
      </c>
      <c r="AS14" s="96"/>
      <c r="AT14" s="96"/>
      <c r="AU14" s="97">
        <f>AQ14+1</f>
        <v>10</v>
      </c>
      <c r="AV14" s="92" t="str">
        <f>AR14</f>
        <v>Parcela</v>
      </c>
      <c r="AW14" s="68"/>
      <c r="AX14" s="68"/>
      <c r="AY14" s="94">
        <f>AU14+1</f>
        <v>11</v>
      </c>
      <c r="AZ14" s="95" t="str">
        <f>AV14</f>
        <v>Parcela</v>
      </c>
      <c r="BA14" s="96"/>
      <c r="BB14" s="96"/>
      <c r="BC14" s="97">
        <f>AY14+1</f>
        <v>12</v>
      </c>
      <c r="BD14" s="92" t="str">
        <f>AZ14</f>
        <v>Parcela</v>
      </c>
      <c r="BE14" s="68"/>
      <c r="BF14" s="68"/>
      <c r="BG14" s="94">
        <f>BC14+1</f>
        <v>13</v>
      </c>
      <c r="BH14" s="95" t="str">
        <f>BD14</f>
        <v>Parcela</v>
      </c>
      <c r="BI14" s="96"/>
      <c r="BJ14" s="96"/>
      <c r="BK14" s="97">
        <f>BG14+1</f>
        <v>14</v>
      </c>
      <c r="BL14" s="92" t="str">
        <f>BD14</f>
        <v>Parcela</v>
      </c>
      <c r="BM14" s="68"/>
      <c r="BN14" s="68"/>
      <c r="BO14" s="94">
        <f>BK14+1</f>
        <v>15</v>
      </c>
      <c r="BP14" s="95" t="str">
        <f>BL14</f>
        <v>Parcela</v>
      </c>
      <c r="BQ14" s="96"/>
      <c r="BR14" s="96"/>
      <c r="BS14" s="97">
        <f>BO14+1</f>
        <v>16</v>
      </c>
      <c r="BT14" s="92" t="str">
        <f>BP14</f>
        <v>Parcela</v>
      </c>
      <c r="BU14" s="68"/>
      <c r="BV14" s="68"/>
      <c r="BW14" s="94">
        <f>BS14+1</f>
        <v>17</v>
      </c>
      <c r="BX14" s="95" t="str">
        <f>BT14</f>
        <v>Parcela</v>
      </c>
      <c r="BY14" s="96"/>
      <c r="BZ14" s="96"/>
      <c r="CA14" s="97">
        <f>BW14+1</f>
        <v>18</v>
      </c>
      <c r="CB14" s="92" t="str">
        <f>BX14</f>
        <v>Parcela</v>
      </c>
      <c r="CC14" s="68"/>
      <c r="CD14" s="68"/>
      <c r="CE14" s="94">
        <f>CA14+1</f>
        <v>19</v>
      </c>
      <c r="CF14" s="95" t="str">
        <f>CB14</f>
        <v>Parcela</v>
      </c>
      <c r="CG14" s="96"/>
      <c r="CH14" s="96"/>
      <c r="CI14" s="97">
        <f>CE14+1</f>
        <v>20</v>
      </c>
      <c r="CJ14" s="92" t="str">
        <f>CB14</f>
        <v>Parcela</v>
      </c>
      <c r="CK14" s="68"/>
      <c r="CL14" s="68"/>
      <c r="CM14" s="94">
        <f>CI14+1</f>
        <v>21</v>
      </c>
      <c r="CN14" s="95" t="str">
        <f>CJ14</f>
        <v>Parcela</v>
      </c>
      <c r="CO14" s="96"/>
      <c r="CP14" s="96"/>
      <c r="CQ14" s="97">
        <f>CM14+1</f>
        <v>22</v>
      </c>
      <c r="CR14" s="92" t="str">
        <f>CN14</f>
        <v>Parcela</v>
      </c>
      <c r="CS14" s="68"/>
      <c r="CT14" s="68"/>
      <c r="CU14" s="94">
        <f>CQ14+1</f>
        <v>23</v>
      </c>
      <c r="CV14" s="95" t="str">
        <f>CR14</f>
        <v>Parcela</v>
      </c>
      <c r="CW14" s="96"/>
      <c r="CX14" s="96"/>
      <c r="CY14" s="97">
        <f>CU14+1</f>
        <v>24</v>
      </c>
    </row>
    <row r="15" spans="2:103" ht="12.75" customHeight="1">
      <c r="B15" s="41" t="s">
        <v>13</v>
      </c>
      <c r="C15" s="40" t="s">
        <v>14</v>
      </c>
      <c r="D15" s="58"/>
      <c r="E15" s="63"/>
      <c r="F15" s="41" t="s">
        <v>22</v>
      </c>
      <c r="G15" s="91" t="s">
        <v>21</v>
      </c>
      <c r="H15" s="41" t="s">
        <v>65</v>
      </c>
      <c r="I15" s="41"/>
      <c r="J15" s="41"/>
      <c r="K15" s="41" t="s">
        <v>24</v>
      </c>
      <c r="L15" s="98" t="str">
        <f>H15</f>
        <v>SIMPLES</v>
      </c>
      <c r="M15" s="98"/>
      <c r="N15" s="98"/>
      <c r="O15" s="98" t="s">
        <v>24</v>
      </c>
      <c r="P15" s="41" t="str">
        <f>L15</f>
        <v>SIMPLES</v>
      </c>
      <c r="Q15" s="41"/>
      <c r="R15" s="41"/>
      <c r="S15" s="41" t="s">
        <v>24</v>
      </c>
      <c r="T15" s="98" t="str">
        <f>P15</f>
        <v>SIMPLES</v>
      </c>
      <c r="U15" s="98"/>
      <c r="V15" s="98"/>
      <c r="W15" s="98" t="s">
        <v>24</v>
      </c>
      <c r="X15" s="41" t="str">
        <f>T15</f>
        <v>SIMPLES</v>
      </c>
      <c r="Y15" s="41"/>
      <c r="Z15" s="41"/>
      <c r="AA15" s="41" t="s">
        <v>24</v>
      </c>
      <c r="AB15" s="98" t="str">
        <f>X15</f>
        <v>SIMPLES</v>
      </c>
      <c r="AC15" s="98"/>
      <c r="AD15" s="98"/>
      <c r="AE15" s="98" t="s">
        <v>24</v>
      </c>
      <c r="AF15" s="41" t="str">
        <f>X15</f>
        <v>SIMPLES</v>
      </c>
      <c r="AG15" s="41"/>
      <c r="AH15" s="41"/>
      <c r="AI15" s="41" t="s">
        <v>24</v>
      </c>
      <c r="AJ15" s="98" t="str">
        <f>AF15</f>
        <v>SIMPLES</v>
      </c>
      <c r="AK15" s="98"/>
      <c r="AL15" s="98"/>
      <c r="AM15" s="98" t="s">
        <v>24</v>
      </c>
      <c r="AN15" s="98" t="str">
        <f>AJ15</f>
        <v>SIMPLES</v>
      </c>
      <c r="AO15" s="98"/>
      <c r="AP15" s="98"/>
      <c r="AQ15" s="98" t="s">
        <v>24</v>
      </c>
      <c r="AR15" s="41" t="str">
        <f>AN15</f>
        <v>SIMPLES</v>
      </c>
      <c r="AS15" s="41"/>
      <c r="AT15" s="41"/>
      <c r="AU15" s="41" t="s">
        <v>24</v>
      </c>
      <c r="AV15" s="98" t="str">
        <f>AR15</f>
        <v>SIMPLES</v>
      </c>
      <c r="AW15" s="98"/>
      <c r="AX15" s="98"/>
      <c r="AY15" s="98" t="s">
        <v>24</v>
      </c>
      <c r="AZ15" s="41" t="str">
        <f>AR15</f>
        <v>SIMPLES</v>
      </c>
      <c r="BA15" s="41"/>
      <c r="BB15" s="41"/>
      <c r="BC15" s="41" t="s">
        <v>24</v>
      </c>
      <c r="BD15" s="98" t="str">
        <f>AZ15</f>
        <v>SIMPLES</v>
      </c>
      <c r="BE15" s="98"/>
      <c r="BF15" s="98"/>
      <c r="BG15" s="98" t="s">
        <v>24</v>
      </c>
      <c r="BH15" s="98" t="str">
        <f>BD15</f>
        <v>SIMPLES</v>
      </c>
      <c r="BI15" s="98"/>
      <c r="BJ15" s="98"/>
      <c r="BK15" s="98" t="s">
        <v>24</v>
      </c>
      <c r="BL15" s="41" t="str">
        <f>BH15</f>
        <v>SIMPLES</v>
      </c>
      <c r="BM15" s="41"/>
      <c r="BN15" s="41"/>
      <c r="BO15" s="41" t="s">
        <v>24</v>
      </c>
      <c r="BP15" s="98" t="str">
        <f>BL15</f>
        <v>SIMPLES</v>
      </c>
      <c r="BQ15" s="98"/>
      <c r="BR15" s="98"/>
      <c r="BS15" s="98" t="s">
        <v>24</v>
      </c>
      <c r="BT15" s="41" t="str">
        <f>BL15</f>
        <v>SIMPLES</v>
      </c>
      <c r="BU15" s="41"/>
      <c r="BV15" s="41"/>
      <c r="BW15" s="41" t="s">
        <v>24</v>
      </c>
      <c r="BX15" s="98" t="str">
        <f>BT15</f>
        <v>SIMPLES</v>
      </c>
      <c r="BY15" s="98"/>
      <c r="BZ15" s="98"/>
      <c r="CA15" s="98" t="s">
        <v>24</v>
      </c>
      <c r="CB15" s="98" t="str">
        <f>BX15</f>
        <v>SIMPLES</v>
      </c>
      <c r="CC15" s="98"/>
      <c r="CD15" s="98"/>
      <c r="CE15" s="98" t="s">
        <v>24</v>
      </c>
      <c r="CF15" s="41" t="str">
        <f>CB15</f>
        <v>SIMPLES</v>
      </c>
      <c r="CG15" s="41"/>
      <c r="CH15" s="41"/>
      <c r="CI15" s="41" t="s">
        <v>24</v>
      </c>
      <c r="CJ15" s="98" t="str">
        <f>CF15</f>
        <v>SIMPLES</v>
      </c>
      <c r="CK15" s="98"/>
      <c r="CL15" s="98"/>
      <c r="CM15" s="98" t="s">
        <v>24</v>
      </c>
      <c r="CN15" s="41" t="str">
        <f>CF15</f>
        <v>SIMPLES</v>
      </c>
      <c r="CO15" s="41"/>
      <c r="CP15" s="41"/>
      <c r="CQ15" s="41" t="s">
        <v>24</v>
      </c>
      <c r="CR15" s="98" t="str">
        <f>CN15</f>
        <v>SIMPLES</v>
      </c>
      <c r="CS15" s="98"/>
      <c r="CT15" s="98"/>
      <c r="CU15" s="98" t="s">
        <v>24</v>
      </c>
      <c r="CV15" s="98" t="str">
        <f>CR15</f>
        <v>SIMPLES</v>
      </c>
      <c r="CW15" s="98"/>
      <c r="CX15" s="98"/>
      <c r="CY15" s="98" t="s">
        <v>24</v>
      </c>
    </row>
    <row r="16" spans="2:103" ht="12.75" customHeight="1">
      <c r="B16" s="303">
        <v>1</v>
      </c>
      <c r="C16" s="486" t="str">
        <f>QCI!C15</f>
        <v>SERVIÇOS PRELIMINARES</v>
      </c>
      <c r="D16" s="487"/>
      <c r="E16" s="488"/>
      <c r="F16" s="304">
        <f>QCI!Y15</f>
        <v>0</v>
      </c>
      <c r="G16" s="305">
        <f>IF($F$42=0,0,F16/$F$42)</f>
        <v>0</v>
      </c>
      <c r="H16" s="60">
        <v>60</v>
      </c>
      <c r="I16" s="60"/>
      <c r="J16" s="60"/>
      <c r="K16" s="306">
        <f>H16</f>
        <v>60</v>
      </c>
      <c r="L16" s="60">
        <v>40</v>
      </c>
      <c r="M16" s="60"/>
      <c r="N16" s="60"/>
      <c r="O16" s="306">
        <f t="shared" ref="O16:O42" si="0">K16+L16</f>
        <v>100</v>
      </c>
      <c r="P16" s="60"/>
      <c r="Q16" s="60"/>
      <c r="R16" s="60"/>
      <c r="S16" s="306">
        <f t="shared" ref="S16:S42" si="1">O16+P16</f>
        <v>100</v>
      </c>
      <c r="T16" s="60"/>
      <c r="U16" s="60"/>
      <c r="V16" s="60"/>
      <c r="W16" s="306">
        <f t="shared" ref="W16:W42" si="2">S16+T16</f>
        <v>100</v>
      </c>
      <c r="X16" s="60"/>
      <c r="Y16" s="60"/>
      <c r="Z16" s="60"/>
      <c r="AA16" s="306">
        <f t="shared" ref="AA16:AA42" si="3">W16+X16</f>
        <v>100</v>
      </c>
      <c r="AB16" s="60"/>
      <c r="AC16" s="99"/>
      <c r="AD16" s="99"/>
      <c r="AE16" s="306">
        <f t="shared" ref="AE16:AE42" si="4">AA16+AB16</f>
        <v>100</v>
      </c>
      <c r="AF16" s="60"/>
      <c r="AG16" s="60"/>
      <c r="AH16" s="60"/>
      <c r="AI16" s="306">
        <f t="shared" ref="AI16:AI42" si="5">AE16+AF16</f>
        <v>100</v>
      </c>
      <c r="AJ16" s="60"/>
      <c r="AK16" s="99"/>
      <c r="AL16" s="99"/>
      <c r="AM16" s="306">
        <f t="shared" ref="AM16:AM42" si="6">AI16+AJ16</f>
        <v>100</v>
      </c>
      <c r="AN16" s="60"/>
      <c r="AO16" s="99"/>
      <c r="AP16" s="99"/>
      <c r="AQ16" s="306">
        <f t="shared" ref="AQ16:AQ42" si="7">AM16+AN16</f>
        <v>100</v>
      </c>
      <c r="AR16" s="60"/>
      <c r="AS16" s="99"/>
      <c r="AT16" s="99"/>
      <c r="AU16" s="306">
        <f>AQ16+AR16</f>
        <v>100</v>
      </c>
      <c r="AV16" s="60"/>
      <c r="AW16" s="99"/>
      <c r="AX16" s="99"/>
      <c r="AY16" s="306">
        <f>AU16+AV16</f>
        <v>100</v>
      </c>
      <c r="AZ16" s="60"/>
      <c r="BA16" s="99"/>
      <c r="BB16" s="99"/>
      <c r="BC16" s="306">
        <f>AY16+AZ16</f>
        <v>100</v>
      </c>
      <c r="BD16" s="60"/>
      <c r="BE16" s="99"/>
      <c r="BF16" s="99"/>
      <c r="BG16" s="306">
        <f t="shared" ref="BG16:BG42" si="8">BC16+BD16</f>
        <v>100</v>
      </c>
      <c r="BH16" s="60"/>
      <c r="BI16" s="99"/>
      <c r="BJ16" s="99"/>
      <c r="BK16" s="306">
        <f t="shared" ref="BK16:BK42" si="9">BG16+BH16</f>
        <v>100</v>
      </c>
      <c r="BL16" s="60"/>
      <c r="BM16" s="99"/>
      <c r="BN16" s="99"/>
      <c r="BO16" s="306">
        <f t="shared" ref="BO16:BO42" si="10">BK16+BL16</f>
        <v>100</v>
      </c>
      <c r="BP16" s="60"/>
      <c r="BQ16" s="99"/>
      <c r="BR16" s="99"/>
      <c r="BS16" s="306">
        <f>BO16+BP16</f>
        <v>100</v>
      </c>
      <c r="BT16" s="60"/>
      <c r="BU16" s="99"/>
      <c r="BV16" s="99"/>
      <c r="BW16" s="306">
        <f>BS16+BT16</f>
        <v>100</v>
      </c>
      <c r="BX16" s="60"/>
      <c r="BY16" s="99"/>
      <c r="BZ16" s="99"/>
      <c r="CA16" s="306">
        <f>BW16+BX16</f>
        <v>100</v>
      </c>
      <c r="CB16" s="60"/>
      <c r="CC16" s="99"/>
      <c r="CD16" s="99"/>
      <c r="CE16" s="306">
        <f t="shared" ref="CE16:CE42" si="11">CA16+CB16</f>
        <v>100</v>
      </c>
      <c r="CF16" s="60"/>
      <c r="CG16" s="99"/>
      <c r="CH16" s="99"/>
      <c r="CI16" s="306">
        <f t="shared" ref="CI16:CI42" si="12">CE16+CF16</f>
        <v>100</v>
      </c>
      <c r="CJ16" s="60"/>
      <c r="CK16" s="60"/>
      <c r="CL16" s="60"/>
      <c r="CM16" s="306">
        <f t="shared" ref="CM16:CM42" si="13">CI16+CJ16</f>
        <v>100</v>
      </c>
      <c r="CN16" s="60"/>
      <c r="CO16" s="99"/>
      <c r="CP16" s="99"/>
      <c r="CQ16" s="306">
        <f>CM16+CN16</f>
        <v>100</v>
      </c>
      <c r="CR16" s="60"/>
      <c r="CS16" s="99"/>
      <c r="CT16" s="99"/>
      <c r="CU16" s="306">
        <f>CQ16+CR16</f>
        <v>100</v>
      </c>
      <c r="CV16" s="60"/>
      <c r="CW16" s="99"/>
      <c r="CX16" s="99"/>
      <c r="CY16" s="306">
        <f>CU16+CV16</f>
        <v>100</v>
      </c>
    </row>
    <row r="17" spans="2:103" ht="12.75" customHeight="1">
      <c r="B17" s="303">
        <v>2</v>
      </c>
      <c r="C17" s="486" t="str">
        <f>QCI!C16</f>
        <v>MOVIMENTO DE TERRA</v>
      </c>
      <c r="D17" s="487"/>
      <c r="E17" s="488"/>
      <c r="F17" s="304">
        <f>QCI!Y16</f>
        <v>0</v>
      </c>
      <c r="G17" s="305">
        <f>IF($F$42=0,0,F17/$F$42)</f>
        <v>0</v>
      </c>
      <c r="H17" s="60">
        <v>20</v>
      </c>
      <c r="I17" s="60"/>
      <c r="J17" s="60"/>
      <c r="K17" s="306">
        <f t="shared" ref="K17:K40" si="14">H17</f>
        <v>20</v>
      </c>
      <c r="L17" s="60">
        <v>20</v>
      </c>
      <c r="M17" s="60"/>
      <c r="N17" s="60"/>
      <c r="O17" s="306">
        <f t="shared" si="0"/>
        <v>40</v>
      </c>
      <c r="P17" s="60">
        <v>20</v>
      </c>
      <c r="Q17" s="60"/>
      <c r="R17" s="60"/>
      <c r="S17" s="306">
        <f t="shared" si="1"/>
        <v>60</v>
      </c>
      <c r="T17" s="60">
        <v>20</v>
      </c>
      <c r="U17" s="60"/>
      <c r="V17" s="60"/>
      <c r="W17" s="306">
        <f t="shared" si="2"/>
        <v>80</v>
      </c>
      <c r="X17" s="60">
        <v>20</v>
      </c>
      <c r="Y17" s="60"/>
      <c r="Z17" s="60"/>
      <c r="AA17" s="306">
        <f t="shared" si="3"/>
        <v>100</v>
      </c>
      <c r="AB17" s="60"/>
      <c r="AC17" s="99"/>
      <c r="AD17" s="99"/>
      <c r="AE17" s="306">
        <f t="shared" si="4"/>
        <v>100</v>
      </c>
      <c r="AF17" s="60"/>
      <c r="AG17" s="60"/>
      <c r="AH17" s="60"/>
      <c r="AI17" s="306">
        <f t="shared" si="5"/>
        <v>100</v>
      </c>
      <c r="AJ17" s="60"/>
      <c r="AK17" s="99"/>
      <c r="AL17" s="99"/>
      <c r="AM17" s="306">
        <f t="shared" si="6"/>
        <v>100</v>
      </c>
      <c r="AN17" s="60"/>
      <c r="AO17" s="99"/>
      <c r="AP17" s="99"/>
      <c r="AQ17" s="306">
        <f t="shared" si="7"/>
        <v>100</v>
      </c>
      <c r="AR17" s="60"/>
      <c r="AS17" s="99"/>
      <c r="AT17" s="99"/>
      <c r="AU17" s="306">
        <f t="shared" ref="AU17:AU42" si="15">AQ17+AR17</f>
        <v>100</v>
      </c>
      <c r="AV17" s="60"/>
      <c r="AW17" s="99"/>
      <c r="AX17" s="99"/>
      <c r="AY17" s="306">
        <f t="shared" ref="AY17:AY42" si="16">AU17+AV17</f>
        <v>100</v>
      </c>
      <c r="AZ17" s="60"/>
      <c r="BA17" s="99"/>
      <c r="BB17" s="99"/>
      <c r="BC17" s="306">
        <f t="shared" ref="BC17:BC42" si="17">AY17+AZ17</f>
        <v>100</v>
      </c>
      <c r="BD17" s="60"/>
      <c r="BE17" s="99"/>
      <c r="BF17" s="99"/>
      <c r="BG17" s="306">
        <f t="shared" si="8"/>
        <v>100</v>
      </c>
      <c r="BH17" s="60"/>
      <c r="BI17" s="99"/>
      <c r="BJ17" s="99"/>
      <c r="BK17" s="306">
        <f t="shared" si="9"/>
        <v>100</v>
      </c>
      <c r="BL17" s="60"/>
      <c r="BM17" s="99"/>
      <c r="BN17" s="99"/>
      <c r="BO17" s="306">
        <f t="shared" si="10"/>
        <v>100</v>
      </c>
      <c r="BP17" s="60"/>
      <c r="BQ17" s="99"/>
      <c r="BR17" s="99"/>
      <c r="BS17" s="306">
        <f t="shared" ref="BS17:BS42" si="18">BO17+BP17</f>
        <v>100</v>
      </c>
      <c r="BT17" s="60"/>
      <c r="BU17" s="99"/>
      <c r="BV17" s="99"/>
      <c r="BW17" s="306">
        <f t="shared" ref="BW17:BW42" si="19">BS17+BT17</f>
        <v>100</v>
      </c>
      <c r="BX17" s="60"/>
      <c r="BY17" s="99"/>
      <c r="BZ17" s="99"/>
      <c r="CA17" s="306">
        <f t="shared" ref="CA17:CA42" si="20">BW17+BX17</f>
        <v>100</v>
      </c>
      <c r="CB17" s="60"/>
      <c r="CC17" s="99"/>
      <c r="CD17" s="99"/>
      <c r="CE17" s="306">
        <f t="shared" si="11"/>
        <v>100</v>
      </c>
      <c r="CF17" s="60"/>
      <c r="CG17" s="99"/>
      <c r="CH17" s="99"/>
      <c r="CI17" s="306">
        <f t="shared" si="12"/>
        <v>100</v>
      </c>
      <c r="CJ17" s="60"/>
      <c r="CK17" s="60"/>
      <c r="CL17" s="60"/>
      <c r="CM17" s="306">
        <f t="shared" si="13"/>
        <v>100</v>
      </c>
      <c r="CN17" s="60"/>
      <c r="CO17" s="99"/>
      <c r="CP17" s="99"/>
      <c r="CQ17" s="306">
        <f t="shared" ref="CQ17:CQ42" si="21">CM17+CN17</f>
        <v>100</v>
      </c>
      <c r="CR17" s="60"/>
      <c r="CS17" s="99"/>
      <c r="CT17" s="99"/>
      <c r="CU17" s="306">
        <f t="shared" ref="CU17:CU42" si="22">CQ17+CR17</f>
        <v>100</v>
      </c>
      <c r="CV17" s="60"/>
      <c r="CW17" s="99"/>
      <c r="CX17" s="99"/>
      <c r="CY17" s="306">
        <f t="shared" ref="CY17:CY42" si="23">CU17+CV17</f>
        <v>100</v>
      </c>
    </row>
    <row r="18" spans="2:103" ht="12.75" customHeight="1">
      <c r="B18" s="303">
        <v>3</v>
      </c>
      <c r="C18" s="486" t="str">
        <f>QCI!C17</f>
        <v>FUNDAÇÕES</v>
      </c>
      <c r="D18" s="487"/>
      <c r="E18" s="488"/>
      <c r="F18" s="304">
        <f>QCI!Y17</f>
        <v>1427.89</v>
      </c>
      <c r="G18" s="305">
        <f>IF($F$42=0,0,F18/$F$42)</f>
        <v>2.0495121921567422E-3</v>
      </c>
      <c r="H18" s="60">
        <v>40</v>
      </c>
      <c r="I18" s="60"/>
      <c r="J18" s="60"/>
      <c r="K18" s="306">
        <f t="shared" si="14"/>
        <v>40</v>
      </c>
      <c r="L18" s="60">
        <v>30</v>
      </c>
      <c r="M18" s="60"/>
      <c r="N18" s="60"/>
      <c r="O18" s="306">
        <f t="shared" si="0"/>
        <v>70</v>
      </c>
      <c r="P18" s="60">
        <v>30</v>
      </c>
      <c r="Q18" s="60"/>
      <c r="R18" s="60"/>
      <c r="S18" s="306">
        <f t="shared" si="1"/>
        <v>100</v>
      </c>
      <c r="T18" s="60"/>
      <c r="U18" s="60"/>
      <c r="V18" s="60"/>
      <c r="W18" s="306">
        <f t="shared" si="2"/>
        <v>100</v>
      </c>
      <c r="X18" s="60"/>
      <c r="Y18" s="60"/>
      <c r="Z18" s="60"/>
      <c r="AA18" s="306">
        <f t="shared" si="3"/>
        <v>100</v>
      </c>
      <c r="AB18" s="60"/>
      <c r="AC18" s="99"/>
      <c r="AD18" s="99"/>
      <c r="AE18" s="306">
        <f t="shared" si="4"/>
        <v>100</v>
      </c>
      <c r="AF18" s="60"/>
      <c r="AG18" s="60"/>
      <c r="AH18" s="60"/>
      <c r="AI18" s="306">
        <f t="shared" si="5"/>
        <v>100</v>
      </c>
      <c r="AJ18" s="60"/>
      <c r="AK18" s="99"/>
      <c r="AL18" s="99"/>
      <c r="AM18" s="306">
        <f t="shared" si="6"/>
        <v>100</v>
      </c>
      <c r="AN18" s="60"/>
      <c r="AO18" s="99"/>
      <c r="AP18" s="99"/>
      <c r="AQ18" s="306">
        <f t="shared" si="7"/>
        <v>100</v>
      </c>
      <c r="AR18" s="60"/>
      <c r="AS18" s="99"/>
      <c r="AT18" s="99"/>
      <c r="AU18" s="306">
        <f t="shared" si="15"/>
        <v>100</v>
      </c>
      <c r="AV18" s="60"/>
      <c r="AW18" s="99"/>
      <c r="AX18" s="99"/>
      <c r="AY18" s="306">
        <f t="shared" si="16"/>
        <v>100</v>
      </c>
      <c r="AZ18" s="60"/>
      <c r="BA18" s="99"/>
      <c r="BB18" s="99"/>
      <c r="BC18" s="306">
        <f t="shared" si="17"/>
        <v>100</v>
      </c>
      <c r="BD18" s="60"/>
      <c r="BE18" s="99"/>
      <c r="BF18" s="99"/>
      <c r="BG18" s="306">
        <f t="shared" si="8"/>
        <v>100</v>
      </c>
      <c r="BH18" s="60"/>
      <c r="BI18" s="99"/>
      <c r="BJ18" s="99"/>
      <c r="BK18" s="306">
        <f t="shared" si="9"/>
        <v>100</v>
      </c>
      <c r="BL18" s="60"/>
      <c r="BM18" s="99"/>
      <c r="BN18" s="99"/>
      <c r="BO18" s="306">
        <f t="shared" si="10"/>
        <v>100</v>
      </c>
      <c r="BP18" s="60"/>
      <c r="BQ18" s="99"/>
      <c r="BR18" s="99"/>
      <c r="BS18" s="306">
        <f t="shared" si="18"/>
        <v>100</v>
      </c>
      <c r="BT18" s="60"/>
      <c r="BU18" s="99"/>
      <c r="BV18" s="99"/>
      <c r="BW18" s="306">
        <f t="shared" si="19"/>
        <v>100</v>
      </c>
      <c r="BX18" s="60"/>
      <c r="BY18" s="99"/>
      <c r="BZ18" s="99"/>
      <c r="CA18" s="306">
        <f t="shared" si="20"/>
        <v>100</v>
      </c>
      <c r="CB18" s="60"/>
      <c r="CC18" s="99"/>
      <c r="CD18" s="99"/>
      <c r="CE18" s="306">
        <f t="shared" si="11"/>
        <v>100</v>
      </c>
      <c r="CF18" s="60"/>
      <c r="CG18" s="99"/>
      <c r="CH18" s="99"/>
      <c r="CI18" s="306">
        <f t="shared" si="12"/>
        <v>100</v>
      </c>
      <c r="CJ18" s="60"/>
      <c r="CK18" s="60"/>
      <c r="CL18" s="60"/>
      <c r="CM18" s="306">
        <f t="shared" si="13"/>
        <v>100</v>
      </c>
      <c r="CN18" s="60"/>
      <c r="CO18" s="99"/>
      <c r="CP18" s="99"/>
      <c r="CQ18" s="306">
        <f t="shared" si="21"/>
        <v>100</v>
      </c>
      <c r="CR18" s="60"/>
      <c r="CS18" s="99"/>
      <c r="CT18" s="99"/>
      <c r="CU18" s="306">
        <f t="shared" si="22"/>
        <v>100</v>
      </c>
      <c r="CV18" s="60"/>
      <c r="CW18" s="99"/>
      <c r="CX18" s="99"/>
      <c r="CY18" s="306">
        <f t="shared" si="23"/>
        <v>100</v>
      </c>
    </row>
    <row r="19" spans="2:103" ht="12.75" customHeight="1">
      <c r="B19" s="303">
        <v>4</v>
      </c>
      <c r="C19" s="486" t="str">
        <f>QCI!C18</f>
        <v>SUPER ESTRUTURA</v>
      </c>
      <c r="D19" s="487"/>
      <c r="E19" s="488"/>
      <c r="F19" s="304">
        <f>QCI!Y18</f>
        <v>22561.52</v>
      </c>
      <c r="G19" s="305">
        <f>IF($F$42=0,0,F19/$F$42)</f>
        <v>3.2383524160536303E-2</v>
      </c>
      <c r="H19" s="60">
        <v>100</v>
      </c>
      <c r="I19" s="60"/>
      <c r="J19" s="60"/>
      <c r="K19" s="306">
        <f t="shared" si="14"/>
        <v>100</v>
      </c>
      <c r="L19" s="60"/>
      <c r="M19" s="60"/>
      <c r="N19" s="60"/>
      <c r="O19" s="306">
        <f t="shared" si="0"/>
        <v>100</v>
      </c>
      <c r="P19" s="60"/>
      <c r="Q19" s="60"/>
      <c r="R19" s="60"/>
      <c r="S19" s="306">
        <f t="shared" si="1"/>
        <v>100</v>
      </c>
      <c r="T19" s="60"/>
      <c r="U19" s="60"/>
      <c r="V19" s="60"/>
      <c r="W19" s="306">
        <f t="shared" si="2"/>
        <v>100</v>
      </c>
      <c r="X19" s="60"/>
      <c r="Y19" s="60"/>
      <c r="Z19" s="60"/>
      <c r="AA19" s="306">
        <f t="shared" si="3"/>
        <v>100</v>
      </c>
      <c r="AB19" s="60"/>
      <c r="AC19" s="99"/>
      <c r="AD19" s="99"/>
      <c r="AE19" s="306">
        <f t="shared" si="4"/>
        <v>100</v>
      </c>
      <c r="AF19" s="60"/>
      <c r="AG19" s="60"/>
      <c r="AH19" s="60"/>
      <c r="AI19" s="306">
        <f t="shared" si="5"/>
        <v>100</v>
      </c>
      <c r="AJ19" s="60"/>
      <c r="AK19" s="99"/>
      <c r="AL19" s="99"/>
      <c r="AM19" s="306">
        <f t="shared" si="6"/>
        <v>100</v>
      </c>
      <c r="AN19" s="60"/>
      <c r="AO19" s="99"/>
      <c r="AP19" s="99"/>
      <c r="AQ19" s="306">
        <f t="shared" si="7"/>
        <v>100</v>
      </c>
      <c r="AR19" s="60"/>
      <c r="AS19" s="99"/>
      <c r="AT19" s="99"/>
      <c r="AU19" s="306">
        <f t="shared" si="15"/>
        <v>100</v>
      </c>
      <c r="AV19" s="60"/>
      <c r="AW19" s="99"/>
      <c r="AX19" s="99"/>
      <c r="AY19" s="306">
        <f t="shared" si="16"/>
        <v>100</v>
      </c>
      <c r="AZ19" s="60"/>
      <c r="BA19" s="99"/>
      <c r="BB19" s="99"/>
      <c r="BC19" s="306">
        <f t="shared" si="17"/>
        <v>100</v>
      </c>
      <c r="BD19" s="60"/>
      <c r="BE19" s="99"/>
      <c r="BF19" s="99"/>
      <c r="BG19" s="306">
        <f t="shared" si="8"/>
        <v>100</v>
      </c>
      <c r="BH19" s="60"/>
      <c r="BI19" s="99"/>
      <c r="BJ19" s="99"/>
      <c r="BK19" s="306">
        <f t="shared" si="9"/>
        <v>100</v>
      </c>
      <c r="BL19" s="60"/>
      <c r="BM19" s="99"/>
      <c r="BN19" s="99"/>
      <c r="BO19" s="306">
        <f t="shared" si="10"/>
        <v>100</v>
      </c>
      <c r="BP19" s="60"/>
      <c r="BQ19" s="99"/>
      <c r="BR19" s="99"/>
      <c r="BS19" s="306">
        <f t="shared" si="18"/>
        <v>100</v>
      </c>
      <c r="BT19" s="60"/>
      <c r="BU19" s="99"/>
      <c r="BV19" s="99"/>
      <c r="BW19" s="306">
        <f t="shared" si="19"/>
        <v>100</v>
      </c>
      <c r="BX19" s="60"/>
      <c r="BY19" s="99"/>
      <c r="BZ19" s="99"/>
      <c r="CA19" s="306">
        <f t="shared" si="20"/>
        <v>100</v>
      </c>
      <c r="CB19" s="60"/>
      <c r="CC19" s="99"/>
      <c r="CD19" s="99"/>
      <c r="CE19" s="306">
        <f t="shared" si="11"/>
        <v>100</v>
      </c>
      <c r="CF19" s="60"/>
      <c r="CG19" s="99"/>
      <c r="CH19" s="99"/>
      <c r="CI19" s="306">
        <f t="shared" si="12"/>
        <v>100</v>
      </c>
      <c r="CJ19" s="60"/>
      <c r="CK19" s="60"/>
      <c r="CL19" s="60"/>
      <c r="CM19" s="306">
        <f t="shared" si="13"/>
        <v>100</v>
      </c>
      <c r="CN19" s="60"/>
      <c r="CO19" s="99"/>
      <c r="CP19" s="99"/>
      <c r="CQ19" s="306">
        <f t="shared" si="21"/>
        <v>100</v>
      </c>
      <c r="CR19" s="60"/>
      <c r="CS19" s="99"/>
      <c r="CT19" s="99"/>
      <c r="CU19" s="306">
        <f t="shared" si="22"/>
        <v>100</v>
      </c>
      <c r="CV19" s="60"/>
      <c r="CW19" s="99"/>
      <c r="CX19" s="99"/>
      <c r="CY19" s="306">
        <f t="shared" si="23"/>
        <v>100</v>
      </c>
    </row>
    <row r="20" spans="2:103" ht="12.75" customHeight="1">
      <c r="B20" s="303">
        <v>5</v>
      </c>
      <c r="C20" s="486" t="str">
        <f>QCI!C19</f>
        <v>PAREDES E PAINEIS</v>
      </c>
      <c r="D20" s="487"/>
      <c r="E20" s="488"/>
      <c r="F20" s="304">
        <f>QCI!Y19</f>
        <v>14338.83</v>
      </c>
      <c r="G20" s="305">
        <f t="shared" ref="G20:G40" si="24">IF($F$42=0,0,F20/$F$42)</f>
        <v>2.058114203913667E-2</v>
      </c>
      <c r="H20" s="60"/>
      <c r="I20" s="60"/>
      <c r="J20" s="60"/>
      <c r="K20" s="306">
        <f t="shared" si="14"/>
        <v>0</v>
      </c>
      <c r="L20" s="60">
        <v>100</v>
      </c>
      <c r="M20" s="60"/>
      <c r="N20" s="60"/>
      <c r="O20" s="306">
        <f t="shared" si="0"/>
        <v>100</v>
      </c>
      <c r="P20" s="60"/>
      <c r="Q20" s="60"/>
      <c r="R20" s="60"/>
      <c r="S20" s="306">
        <f t="shared" si="1"/>
        <v>100</v>
      </c>
      <c r="T20" s="60"/>
      <c r="U20" s="60"/>
      <c r="V20" s="60"/>
      <c r="W20" s="306">
        <f t="shared" si="2"/>
        <v>100</v>
      </c>
      <c r="X20" s="60"/>
      <c r="Y20" s="60"/>
      <c r="Z20" s="60"/>
      <c r="AA20" s="306">
        <f t="shared" si="3"/>
        <v>100</v>
      </c>
      <c r="AB20" s="60"/>
      <c r="AC20" s="99"/>
      <c r="AD20" s="99"/>
      <c r="AE20" s="306">
        <f t="shared" si="4"/>
        <v>100</v>
      </c>
      <c r="AF20" s="60"/>
      <c r="AG20" s="60"/>
      <c r="AH20" s="60"/>
      <c r="AI20" s="306">
        <f t="shared" si="5"/>
        <v>100</v>
      </c>
      <c r="AJ20" s="60"/>
      <c r="AK20" s="99"/>
      <c r="AL20" s="99"/>
      <c r="AM20" s="306">
        <f t="shared" si="6"/>
        <v>100</v>
      </c>
      <c r="AN20" s="60"/>
      <c r="AO20" s="99"/>
      <c r="AP20" s="99"/>
      <c r="AQ20" s="306">
        <f t="shared" si="7"/>
        <v>100</v>
      </c>
      <c r="AR20" s="60"/>
      <c r="AS20" s="99"/>
      <c r="AT20" s="99"/>
      <c r="AU20" s="306">
        <f t="shared" si="15"/>
        <v>100</v>
      </c>
      <c r="AV20" s="60"/>
      <c r="AW20" s="99"/>
      <c r="AX20" s="99"/>
      <c r="AY20" s="306">
        <f t="shared" si="16"/>
        <v>100</v>
      </c>
      <c r="AZ20" s="60"/>
      <c r="BA20" s="99"/>
      <c r="BB20" s="99"/>
      <c r="BC20" s="306">
        <f t="shared" si="17"/>
        <v>100</v>
      </c>
      <c r="BD20" s="60"/>
      <c r="BE20" s="99"/>
      <c r="BF20" s="99"/>
      <c r="BG20" s="306">
        <f t="shared" si="8"/>
        <v>100</v>
      </c>
      <c r="BH20" s="60"/>
      <c r="BI20" s="99"/>
      <c r="BJ20" s="99"/>
      <c r="BK20" s="306">
        <f t="shared" si="9"/>
        <v>100</v>
      </c>
      <c r="BL20" s="60"/>
      <c r="BM20" s="99"/>
      <c r="BN20" s="99"/>
      <c r="BO20" s="306">
        <f t="shared" si="10"/>
        <v>100</v>
      </c>
      <c r="BP20" s="60"/>
      <c r="BQ20" s="99"/>
      <c r="BR20" s="99"/>
      <c r="BS20" s="306">
        <f t="shared" si="18"/>
        <v>100</v>
      </c>
      <c r="BT20" s="60"/>
      <c r="BU20" s="99"/>
      <c r="BV20" s="99"/>
      <c r="BW20" s="306">
        <f t="shared" si="19"/>
        <v>100</v>
      </c>
      <c r="BX20" s="60"/>
      <c r="BY20" s="99"/>
      <c r="BZ20" s="99"/>
      <c r="CA20" s="306">
        <f t="shared" si="20"/>
        <v>100</v>
      </c>
      <c r="CB20" s="60"/>
      <c r="CC20" s="99"/>
      <c r="CD20" s="99"/>
      <c r="CE20" s="306">
        <f t="shared" si="11"/>
        <v>100</v>
      </c>
      <c r="CF20" s="60"/>
      <c r="CG20" s="99"/>
      <c r="CH20" s="99"/>
      <c r="CI20" s="306">
        <f t="shared" si="12"/>
        <v>100</v>
      </c>
      <c r="CJ20" s="60"/>
      <c r="CK20" s="60"/>
      <c r="CL20" s="60"/>
      <c r="CM20" s="306">
        <f t="shared" si="13"/>
        <v>100</v>
      </c>
      <c r="CN20" s="60"/>
      <c r="CO20" s="99"/>
      <c r="CP20" s="99"/>
      <c r="CQ20" s="306">
        <f t="shared" si="21"/>
        <v>100</v>
      </c>
      <c r="CR20" s="60"/>
      <c r="CS20" s="99"/>
      <c r="CT20" s="99"/>
      <c r="CU20" s="306">
        <f t="shared" si="22"/>
        <v>100</v>
      </c>
      <c r="CV20" s="60"/>
      <c r="CW20" s="99"/>
      <c r="CX20" s="99"/>
      <c r="CY20" s="306">
        <f t="shared" si="23"/>
        <v>100</v>
      </c>
    </row>
    <row r="21" spans="2:103" ht="12.75" customHeight="1">
      <c r="B21" s="303">
        <v>6</v>
      </c>
      <c r="C21" s="486" t="str">
        <f>QCI!C20</f>
        <v>COBERTURA</v>
      </c>
      <c r="D21" s="487"/>
      <c r="E21" s="488"/>
      <c r="F21" s="304">
        <f>QCI!Y20</f>
        <v>158643</v>
      </c>
      <c r="G21" s="305">
        <f t="shared" si="24"/>
        <v>0.22770715020087126</v>
      </c>
      <c r="H21" s="60">
        <v>50</v>
      </c>
      <c r="I21" s="60"/>
      <c r="J21" s="60"/>
      <c r="K21" s="306">
        <f t="shared" si="14"/>
        <v>50</v>
      </c>
      <c r="L21" s="60">
        <v>50</v>
      </c>
      <c r="M21" s="60"/>
      <c r="N21" s="60"/>
      <c r="O21" s="306">
        <f t="shared" si="0"/>
        <v>100</v>
      </c>
      <c r="P21" s="60"/>
      <c r="Q21" s="60"/>
      <c r="R21" s="60"/>
      <c r="S21" s="306">
        <f t="shared" si="1"/>
        <v>100</v>
      </c>
      <c r="T21" s="60"/>
      <c r="U21" s="60"/>
      <c r="V21" s="60"/>
      <c r="W21" s="306">
        <f t="shared" si="2"/>
        <v>100</v>
      </c>
      <c r="X21" s="60"/>
      <c r="Y21" s="60"/>
      <c r="Z21" s="60"/>
      <c r="AA21" s="306">
        <f t="shared" si="3"/>
        <v>100</v>
      </c>
      <c r="AB21" s="60"/>
      <c r="AC21" s="99"/>
      <c r="AD21" s="99"/>
      <c r="AE21" s="306">
        <f t="shared" si="4"/>
        <v>100</v>
      </c>
      <c r="AF21" s="60"/>
      <c r="AG21" s="60"/>
      <c r="AH21" s="60"/>
      <c r="AI21" s="306">
        <f t="shared" si="5"/>
        <v>100</v>
      </c>
      <c r="AJ21" s="60"/>
      <c r="AK21" s="99"/>
      <c r="AL21" s="99"/>
      <c r="AM21" s="306">
        <f t="shared" si="6"/>
        <v>100</v>
      </c>
      <c r="AN21" s="60"/>
      <c r="AO21" s="99"/>
      <c r="AP21" s="99"/>
      <c r="AQ21" s="306">
        <f t="shared" si="7"/>
        <v>100</v>
      </c>
      <c r="AR21" s="60"/>
      <c r="AS21" s="99"/>
      <c r="AT21" s="99"/>
      <c r="AU21" s="306">
        <f t="shared" si="15"/>
        <v>100</v>
      </c>
      <c r="AV21" s="60"/>
      <c r="AW21" s="99"/>
      <c r="AX21" s="99"/>
      <c r="AY21" s="306">
        <f t="shared" si="16"/>
        <v>100</v>
      </c>
      <c r="AZ21" s="60"/>
      <c r="BA21" s="99"/>
      <c r="BB21" s="99"/>
      <c r="BC21" s="306">
        <f t="shared" si="17"/>
        <v>100</v>
      </c>
      <c r="BD21" s="60"/>
      <c r="BE21" s="99"/>
      <c r="BF21" s="99"/>
      <c r="BG21" s="306">
        <f t="shared" si="8"/>
        <v>100</v>
      </c>
      <c r="BH21" s="60"/>
      <c r="BI21" s="99"/>
      <c r="BJ21" s="99"/>
      <c r="BK21" s="306">
        <f t="shared" si="9"/>
        <v>100</v>
      </c>
      <c r="BL21" s="60"/>
      <c r="BM21" s="99"/>
      <c r="BN21" s="99"/>
      <c r="BO21" s="306">
        <f t="shared" si="10"/>
        <v>100</v>
      </c>
      <c r="BP21" s="60"/>
      <c r="BQ21" s="99"/>
      <c r="BR21" s="99"/>
      <c r="BS21" s="306">
        <f t="shared" si="18"/>
        <v>100</v>
      </c>
      <c r="BT21" s="60"/>
      <c r="BU21" s="99"/>
      <c r="BV21" s="99"/>
      <c r="BW21" s="306">
        <f t="shared" si="19"/>
        <v>100</v>
      </c>
      <c r="BX21" s="60"/>
      <c r="BY21" s="99"/>
      <c r="BZ21" s="99"/>
      <c r="CA21" s="306">
        <f t="shared" si="20"/>
        <v>100</v>
      </c>
      <c r="CB21" s="60"/>
      <c r="CC21" s="99"/>
      <c r="CD21" s="99"/>
      <c r="CE21" s="306">
        <f t="shared" si="11"/>
        <v>100</v>
      </c>
      <c r="CF21" s="60"/>
      <c r="CG21" s="99"/>
      <c r="CH21" s="99"/>
      <c r="CI21" s="306">
        <f t="shared" si="12"/>
        <v>100</v>
      </c>
      <c r="CJ21" s="60"/>
      <c r="CK21" s="60"/>
      <c r="CL21" s="60"/>
      <c r="CM21" s="306">
        <f t="shared" si="13"/>
        <v>100</v>
      </c>
      <c r="CN21" s="60"/>
      <c r="CO21" s="99"/>
      <c r="CP21" s="99"/>
      <c r="CQ21" s="306">
        <f t="shared" si="21"/>
        <v>100</v>
      </c>
      <c r="CR21" s="60"/>
      <c r="CS21" s="99"/>
      <c r="CT21" s="99"/>
      <c r="CU21" s="306">
        <f t="shared" si="22"/>
        <v>100</v>
      </c>
      <c r="CV21" s="60"/>
      <c r="CW21" s="99"/>
      <c r="CX21" s="99"/>
      <c r="CY21" s="306">
        <f t="shared" si="23"/>
        <v>100</v>
      </c>
    </row>
    <row r="22" spans="2:103" ht="12.75" customHeight="1">
      <c r="B22" s="303">
        <v>7</v>
      </c>
      <c r="C22" s="486" t="str">
        <f>QCI!C21</f>
        <v>INSTALAÇÕES ELÉTRICAS</v>
      </c>
      <c r="D22" s="487"/>
      <c r="E22" s="488"/>
      <c r="F22" s="304">
        <f>QCI!Y21</f>
        <v>90364.21</v>
      </c>
      <c r="G22" s="305">
        <f t="shared" si="24"/>
        <v>0.12970365373355947</v>
      </c>
      <c r="H22" s="60"/>
      <c r="I22" s="60"/>
      <c r="J22" s="60"/>
      <c r="K22" s="306">
        <f t="shared" si="14"/>
        <v>0</v>
      </c>
      <c r="L22" s="60">
        <v>20</v>
      </c>
      <c r="M22" s="60"/>
      <c r="N22" s="60"/>
      <c r="O22" s="306">
        <f t="shared" si="0"/>
        <v>20</v>
      </c>
      <c r="P22" s="60">
        <v>30</v>
      </c>
      <c r="Q22" s="60"/>
      <c r="R22" s="60"/>
      <c r="S22" s="306">
        <f t="shared" si="1"/>
        <v>50</v>
      </c>
      <c r="T22" s="60">
        <v>50</v>
      </c>
      <c r="U22" s="60"/>
      <c r="V22" s="60"/>
      <c r="W22" s="306">
        <f t="shared" si="2"/>
        <v>100</v>
      </c>
      <c r="X22" s="60"/>
      <c r="Y22" s="60"/>
      <c r="Z22" s="60"/>
      <c r="AA22" s="306">
        <f t="shared" si="3"/>
        <v>100</v>
      </c>
      <c r="AB22" s="60"/>
      <c r="AC22" s="99"/>
      <c r="AD22" s="99"/>
      <c r="AE22" s="306">
        <f t="shared" si="4"/>
        <v>100</v>
      </c>
      <c r="AF22" s="60"/>
      <c r="AG22" s="60"/>
      <c r="AH22" s="60"/>
      <c r="AI22" s="306">
        <f t="shared" si="5"/>
        <v>100</v>
      </c>
      <c r="AJ22" s="60"/>
      <c r="AK22" s="99"/>
      <c r="AL22" s="99"/>
      <c r="AM22" s="306">
        <f t="shared" si="6"/>
        <v>100</v>
      </c>
      <c r="AN22" s="60"/>
      <c r="AO22" s="99"/>
      <c r="AP22" s="99"/>
      <c r="AQ22" s="306">
        <f t="shared" si="7"/>
        <v>100</v>
      </c>
      <c r="AR22" s="60"/>
      <c r="AS22" s="99"/>
      <c r="AT22" s="99"/>
      <c r="AU22" s="306">
        <f t="shared" si="15"/>
        <v>100</v>
      </c>
      <c r="AV22" s="60"/>
      <c r="AW22" s="99"/>
      <c r="AX22" s="99"/>
      <c r="AY22" s="306">
        <f t="shared" si="16"/>
        <v>100</v>
      </c>
      <c r="AZ22" s="60"/>
      <c r="BA22" s="99"/>
      <c r="BB22" s="99"/>
      <c r="BC22" s="306">
        <f t="shared" si="17"/>
        <v>100</v>
      </c>
      <c r="BD22" s="60"/>
      <c r="BE22" s="99"/>
      <c r="BF22" s="99"/>
      <c r="BG22" s="306">
        <f t="shared" si="8"/>
        <v>100</v>
      </c>
      <c r="BH22" s="60"/>
      <c r="BI22" s="99"/>
      <c r="BJ22" s="99"/>
      <c r="BK22" s="306">
        <f t="shared" si="9"/>
        <v>100</v>
      </c>
      <c r="BL22" s="60"/>
      <c r="BM22" s="99"/>
      <c r="BN22" s="99"/>
      <c r="BO22" s="306">
        <f t="shared" si="10"/>
        <v>100</v>
      </c>
      <c r="BP22" s="60"/>
      <c r="BQ22" s="99"/>
      <c r="BR22" s="99"/>
      <c r="BS22" s="306">
        <f t="shared" si="18"/>
        <v>100</v>
      </c>
      <c r="BT22" s="60"/>
      <c r="BU22" s="99"/>
      <c r="BV22" s="99"/>
      <c r="BW22" s="306">
        <f t="shared" si="19"/>
        <v>100</v>
      </c>
      <c r="BX22" s="60"/>
      <c r="BY22" s="99"/>
      <c r="BZ22" s="99"/>
      <c r="CA22" s="306">
        <f t="shared" si="20"/>
        <v>100</v>
      </c>
      <c r="CB22" s="60"/>
      <c r="CC22" s="99"/>
      <c r="CD22" s="99"/>
      <c r="CE22" s="306">
        <f t="shared" si="11"/>
        <v>100</v>
      </c>
      <c r="CF22" s="60"/>
      <c r="CG22" s="99"/>
      <c r="CH22" s="99"/>
      <c r="CI22" s="306">
        <f t="shared" si="12"/>
        <v>100</v>
      </c>
      <c r="CJ22" s="60"/>
      <c r="CK22" s="60"/>
      <c r="CL22" s="60"/>
      <c r="CM22" s="306">
        <f t="shared" si="13"/>
        <v>100</v>
      </c>
      <c r="CN22" s="60"/>
      <c r="CO22" s="99"/>
      <c r="CP22" s="99"/>
      <c r="CQ22" s="306">
        <f t="shared" si="21"/>
        <v>100</v>
      </c>
      <c r="CR22" s="60"/>
      <c r="CS22" s="99"/>
      <c r="CT22" s="99"/>
      <c r="CU22" s="306">
        <f t="shared" si="22"/>
        <v>100</v>
      </c>
      <c r="CV22" s="60"/>
      <c r="CW22" s="99"/>
      <c r="CX22" s="99"/>
      <c r="CY22" s="306">
        <f t="shared" si="23"/>
        <v>100</v>
      </c>
    </row>
    <row r="23" spans="2:103" ht="12.75" customHeight="1">
      <c r="B23" s="303">
        <v>8</v>
      </c>
      <c r="C23" s="486" t="s">
        <v>94</v>
      </c>
      <c r="D23" s="487"/>
      <c r="E23" s="488"/>
      <c r="F23" s="304">
        <f>QCI!Y22</f>
        <v>30735</v>
      </c>
      <c r="G23" s="305">
        <f t="shared" si="24"/>
        <v>4.4115273043397935E-2</v>
      </c>
      <c r="H23" s="60"/>
      <c r="I23" s="60"/>
      <c r="J23" s="60"/>
      <c r="K23" s="306">
        <f t="shared" si="14"/>
        <v>0</v>
      </c>
      <c r="L23" s="60">
        <v>20</v>
      </c>
      <c r="M23" s="60"/>
      <c r="N23" s="60"/>
      <c r="O23" s="306">
        <f t="shared" si="0"/>
        <v>20</v>
      </c>
      <c r="P23" s="60">
        <v>30</v>
      </c>
      <c r="Q23" s="60"/>
      <c r="R23" s="60"/>
      <c r="S23" s="306">
        <f t="shared" si="1"/>
        <v>50</v>
      </c>
      <c r="T23" s="60">
        <v>50</v>
      </c>
      <c r="U23" s="60"/>
      <c r="V23" s="60"/>
      <c r="W23" s="306">
        <f t="shared" si="2"/>
        <v>100</v>
      </c>
      <c r="X23" s="60"/>
      <c r="Y23" s="60"/>
      <c r="Z23" s="60"/>
      <c r="AA23" s="306">
        <f t="shared" si="3"/>
        <v>100</v>
      </c>
      <c r="AB23" s="60"/>
      <c r="AC23" s="99"/>
      <c r="AD23" s="99"/>
      <c r="AE23" s="306">
        <f t="shared" si="4"/>
        <v>100</v>
      </c>
      <c r="AF23" s="60"/>
      <c r="AG23" s="60"/>
      <c r="AH23" s="60"/>
      <c r="AI23" s="306">
        <f t="shared" si="5"/>
        <v>100</v>
      </c>
      <c r="AJ23" s="60"/>
      <c r="AK23" s="99"/>
      <c r="AL23" s="99"/>
      <c r="AM23" s="306">
        <f t="shared" si="6"/>
        <v>100</v>
      </c>
      <c r="AN23" s="60"/>
      <c r="AO23" s="99"/>
      <c r="AP23" s="99"/>
      <c r="AQ23" s="306">
        <f t="shared" si="7"/>
        <v>100</v>
      </c>
      <c r="AR23" s="60"/>
      <c r="AS23" s="99"/>
      <c r="AT23" s="99"/>
      <c r="AU23" s="306">
        <f t="shared" si="15"/>
        <v>100</v>
      </c>
      <c r="AV23" s="60"/>
      <c r="AW23" s="99"/>
      <c r="AX23" s="99"/>
      <c r="AY23" s="306">
        <f t="shared" si="16"/>
        <v>100</v>
      </c>
      <c r="AZ23" s="60"/>
      <c r="BA23" s="99"/>
      <c r="BB23" s="99"/>
      <c r="BC23" s="306">
        <f t="shared" si="17"/>
        <v>100</v>
      </c>
      <c r="BD23" s="60"/>
      <c r="BE23" s="99"/>
      <c r="BF23" s="99"/>
      <c r="BG23" s="306">
        <f t="shared" si="8"/>
        <v>100</v>
      </c>
      <c r="BH23" s="60"/>
      <c r="BI23" s="99"/>
      <c r="BJ23" s="99"/>
      <c r="BK23" s="306">
        <f t="shared" si="9"/>
        <v>100</v>
      </c>
      <c r="BL23" s="60"/>
      <c r="BM23" s="99"/>
      <c r="BN23" s="99"/>
      <c r="BO23" s="306">
        <f t="shared" si="10"/>
        <v>100</v>
      </c>
      <c r="BP23" s="60"/>
      <c r="BQ23" s="99"/>
      <c r="BR23" s="99"/>
      <c r="BS23" s="306">
        <f t="shared" si="18"/>
        <v>100</v>
      </c>
      <c r="BT23" s="60"/>
      <c r="BU23" s="99"/>
      <c r="BV23" s="99"/>
      <c r="BW23" s="306">
        <f t="shared" si="19"/>
        <v>100</v>
      </c>
      <c r="BX23" s="60"/>
      <c r="BY23" s="99"/>
      <c r="BZ23" s="99"/>
      <c r="CA23" s="306">
        <f t="shared" si="20"/>
        <v>100</v>
      </c>
      <c r="CB23" s="60"/>
      <c r="CC23" s="99"/>
      <c r="CD23" s="99"/>
      <c r="CE23" s="306">
        <f t="shared" si="11"/>
        <v>100</v>
      </c>
      <c r="CF23" s="60"/>
      <c r="CG23" s="99"/>
      <c r="CH23" s="99"/>
      <c r="CI23" s="306">
        <f t="shared" si="12"/>
        <v>100</v>
      </c>
      <c r="CJ23" s="60"/>
      <c r="CK23" s="60"/>
      <c r="CL23" s="60"/>
      <c r="CM23" s="306">
        <f t="shared" si="13"/>
        <v>100</v>
      </c>
      <c r="CN23" s="60"/>
      <c r="CO23" s="99"/>
      <c r="CP23" s="99"/>
      <c r="CQ23" s="306">
        <f t="shared" si="21"/>
        <v>100</v>
      </c>
      <c r="CR23" s="60"/>
      <c r="CS23" s="99"/>
      <c r="CT23" s="99"/>
      <c r="CU23" s="306">
        <f t="shared" si="22"/>
        <v>100</v>
      </c>
      <c r="CV23" s="60"/>
      <c r="CW23" s="99"/>
      <c r="CX23" s="99"/>
      <c r="CY23" s="306">
        <f t="shared" si="23"/>
        <v>100</v>
      </c>
    </row>
    <row r="24" spans="2:103" ht="12.75" customHeight="1">
      <c r="B24" s="303">
        <v>9</v>
      </c>
      <c r="C24" s="486" t="str">
        <f>QCI!C23</f>
        <v>REVESTIMENTOS INTERNO/EXTERNO</v>
      </c>
      <c r="D24" s="487"/>
      <c r="E24" s="488"/>
      <c r="F24" s="304">
        <f>QCI!Y23</f>
        <v>102546.63</v>
      </c>
      <c r="G24" s="305">
        <f t="shared" si="24"/>
        <v>0.14718960735741995</v>
      </c>
      <c r="H24" s="60"/>
      <c r="I24" s="60"/>
      <c r="J24" s="60"/>
      <c r="K24" s="306">
        <f t="shared" si="14"/>
        <v>0</v>
      </c>
      <c r="L24" s="60"/>
      <c r="M24" s="60"/>
      <c r="N24" s="60"/>
      <c r="O24" s="306">
        <f t="shared" si="0"/>
        <v>0</v>
      </c>
      <c r="P24" s="60">
        <v>40</v>
      </c>
      <c r="Q24" s="60"/>
      <c r="R24" s="60"/>
      <c r="S24" s="306">
        <f t="shared" si="1"/>
        <v>40</v>
      </c>
      <c r="T24" s="60">
        <v>30</v>
      </c>
      <c r="U24" s="60"/>
      <c r="V24" s="60"/>
      <c r="W24" s="306">
        <f t="shared" si="2"/>
        <v>70</v>
      </c>
      <c r="X24" s="60">
        <v>30</v>
      </c>
      <c r="Y24" s="60"/>
      <c r="Z24" s="60"/>
      <c r="AA24" s="306">
        <f t="shared" si="3"/>
        <v>100</v>
      </c>
      <c r="AB24" s="60"/>
      <c r="AC24" s="99"/>
      <c r="AD24" s="99"/>
      <c r="AE24" s="306">
        <f t="shared" si="4"/>
        <v>100</v>
      </c>
      <c r="AF24" s="60"/>
      <c r="AG24" s="60"/>
      <c r="AH24" s="60"/>
      <c r="AI24" s="306">
        <f t="shared" si="5"/>
        <v>100</v>
      </c>
      <c r="AJ24" s="60"/>
      <c r="AK24" s="99"/>
      <c r="AL24" s="99"/>
      <c r="AM24" s="306">
        <f t="shared" si="6"/>
        <v>100</v>
      </c>
      <c r="AN24" s="60"/>
      <c r="AO24" s="99"/>
      <c r="AP24" s="99"/>
      <c r="AQ24" s="306">
        <f t="shared" si="7"/>
        <v>100</v>
      </c>
      <c r="AR24" s="60"/>
      <c r="AS24" s="99"/>
      <c r="AT24" s="99"/>
      <c r="AU24" s="306">
        <f t="shared" si="15"/>
        <v>100</v>
      </c>
      <c r="AV24" s="60"/>
      <c r="AW24" s="99"/>
      <c r="AX24" s="99"/>
      <c r="AY24" s="306">
        <f t="shared" si="16"/>
        <v>100</v>
      </c>
      <c r="AZ24" s="60"/>
      <c r="BA24" s="99"/>
      <c r="BB24" s="99"/>
      <c r="BC24" s="306">
        <f t="shared" si="17"/>
        <v>100</v>
      </c>
      <c r="BD24" s="60"/>
      <c r="BE24" s="99"/>
      <c r="BF24" s="99"/>
      <c r="BG24" s="306">
        <f t="shared" si="8"/>
        <v>100</v>
      </c>
      <c r="BH24" s="60"/>
      <c r="BI24" s="99"/>
      <c r="BJ24" s="99"/>
      <c r="BK24" s="306">
        <f t="shared" si="9"/>
        <v>100</v>
      </c>
      <c r="BL24" s="60"/>
      <c r="BM24" s="99"/>
      <c r="BN24" s="99"/>
      <c r="BO24" s="306">
        <f t="shared" si="10"/>
        <v>100</v>
      </c>
      <c r="BP24" s="60"/>
      <c r="BQ24" s="99"/>
      <c r="BR24" s="99"/>
      <c r="BS24" s="306">
        <f t="shared" si="18"/>
        <v>100</v>
      </c>
      <c r="BT24" s="60"/>
      <c r="BU24" s="99"/>
      <c r="BV24" s="99"/>
      <c r="BW24" s="306">
        <f t="shared" si="19"/>
        <v>100</v>
      </c>
      <c r="BX24" s="60"/>
      <c r="BY24" s="99"/>
      <c r="BZ24" s="99"/>
      <c r="CA24" s="306">
        <f t="shared" si="20"/>
        <v>100</v>
      </c>
      <c r="CB24" s="60"/>
      <c r="CC24" s="99"/>
      <c r="CD24" s="99"/>
      <c r="CE24" s="306">
        <f t="shared" si="11"/>
        <v>100</v>
      </c>
      <c r="CF24" s="60"/>
      <c r="CG24" s="99"/>
      <c r="CH24" s="99"/>
      <c r="CI24" s="306">
        <f t="shared" si="12"/>
        <v>100</v>
      </c>
      <c r="CJ24" s="60"/>
      <c r="CK24" s="60"/>
      <c r="CL24" s="60"/>
      <c r="CM24" s="306">
        <f t="shared" si="13"/>
        <v>100</v>
      </c>
      <c r="CN24" s="60"/>
      <c r="CO24" s="99"/>
      <c r="CP24" s="99"/>
      <c r="CQ24" s="306">
        <f t="shared" si="21"/>
        <v>100</v>
      </c>
      <c r="CR24" s="60"/>
      <c r="CS24" s="99"/>
      <c r="CT24" s="99"/>
      <c r="CU24" s="306">
        <f t="shared" si="22"/>
        <v>100</v>
      </c>
      <c r="CV24" s="60"/>
      <c r="CW24" s="99"/>
      <c r="CX24" s="99"/>
      <c r="CY24" s="306">
        <f t="shared" si="23"/>
        <v>100</v>
      </c>
    </row>
    <row r="25" spans="2:103" ht="12.75" customHeight="1">
      <c r="B25" s="303">
        <v>10</v>
      </c>
      <c r="C25" s="486" t="str">
        <f>QCI!C24</f>
        <v>PISO INTERNO</v>
      </c>
      <c r="D25" s="487"/>
      <c r="E25" s="488"/>
      <c r="F25" s="304">
        <f>QCI!Y24</f>
        <v>80147.789999999994</v>
      </c>
      <c r="G25" s="305">
        <f t="shared" si="24"/>
        <v>0.1150395848275555</v>
      </c>
      <c r="H25" s="60"/>
      <c r="I25" s="60"/>
      <c r="J25" s="60"/>
      <c r="K25" s="306">
        <f t="shared" si="14"/>
        <v>0</v>
      </c>
      <c r="L25" s="60"/>
      <c r="M25" s="60"/>
      <c r="N25" s="60"/>
      <c r="O25" s="306">
        <f t="shared" si="0"/>
        <v>0</v>
      </c>
      <c r="P25" s="60">
        <v>50</v>
      </c>
      <c r="Q25" s="60"/>
      <c r="R25" s="60"/>
      <c r="S25" s="306">
        <f t="shared" si="1"/>
        <v>50</v>
      </c>
      <c r="T25" s="60">
        <v>50</v>
      </c>
      <c r="U25" s="60"/>
      <c r="V25" s="60"/>
      <c r="W25" s="306">
        <f t="shared" si="2"/>
        <v>100</v>
      </c>
      <c r="X25" s="60"/>
      <c r="Y25" s="60"/>
      <c r="Z25" s="60"/>
      <c r="AA25" s="306">
        <f t="shared" si="3"/>
        <v>100</v>
      </c>
      <c r="AB25" s="60"/>
      <c r="AC25" s="99"/>
      <c r="AD25" s="99"/>
      <c r="AE25" s="306">
        <f t="shared" si="4"/>
        <v>100</v>
      </c>
      <c r="AF25" s="60"/>
      <c r="AG25" s="60"/>
      <c r="AH25" s="60"/>
      <c r="AI25" s="306">
        <f t="shared" si="5"/>
        <v>100</v>
      </c>
      <c r="AJ25" s="60"/>
      <c r="AK25" s="99"/>
      <c r="AL25" s="99"/>
      <c r="AM25" s="306">
        <f t="shared" si="6"/>
        <v>100</v>
      </c>
      <c r="AN25" s="60"/>
      <c r="AO25" s="99"/>
      <c r="AP25" s="99"/>
      <c r="AQ25" s="306">
        <f t="shared" si="7"/>
        <v>100</v>
      </c>
      <c r="AR25" s="60"/>
      <c r="AS25" s="99"/>
      <c r="AT25" s="99"/>
      <c r="AU25" s="306">
        <f t="shared" si="15"/>
        <v>100</v>
      </c>
      <c r="AV25" s="60"/>
      <c r="AW25" s="99"/>
      <c r="AX25" s="99"/>
      <c r="AY25" s="306">
        <f t="shared" si="16"/>
        <v>100</v>
      </c>
      <c r="AZ25" s="60"/>
      <c r="BA25" s="99"/>
      <c r="BB25" s="99"/>
      <c r="BC25" s="306">
        <f t="shared" si="17"/>
        <v>100</v>
      </c>
      <c r="BD25" s="60"/>
      <c r="BE25" s="99"/>
      <c r="BF25" s="99"/>
      <c r="BG25" s="306">
        <f t="shared" si="8"/>
        <v>100</v>
      </c>
      <c r="BH25" s="60"/>
      <c r="BI25" s="99"/>
      <c r="BJ25" s="99"/>
      <c r="BK25" s="306">
        <f t="shared" si="9"/>
        <v>100</v>
      </c>
      <c r="BL25" s="60"/>
      <c r="BM25" s="99"/>
      <c r="BN25" s="99"/>
      <c r="BO25" s="306">
        <f t="shared" si="10"/>
        <v>100</v>
      </c>
      <c r="BP25" s="60"/>
      <c r="BQ25" s="99"/>
      <c r="BR25" s="99"/>
      <c r="BS25" s="306">
        <f t="shared" si="18"/>
        <v>100</v>
      </c>
      <c r="BT25" s="60"/>
      <c r="BU25" s="99"/>
      <c r="BV25" s="99"/>
      <c r="BW25" s="306">
        <f t="shared" si="19"/>
        <v>100</v>
      </c>
      <c r="BX25" s="60"/>
      <c r="BY25" s="99"/>
      <c r="BZ25" s="99"/>
      <c r="CA25" s="306">
        <f t="shared" si="20"/>
        <v>100</v>
      </c>
      <c r="CB25" s="60"/>
      <c r="CC25" s="99"/>
      <c r="CD25" s="99"/>
      <c r="CE25" s="306">
        <f t="shared" si="11"/>
        <v>100</v>
      </c>
      <c r="CF25" s="60"/>
      <c r="CG25" s="99"/>
      <c r="CH25" s="99"/>
      <c r="CI25" s="306">
        <f t="shared" si="12"/>
        <v>100</v>
      </c>
      <c r="CJ25" s="60"/>
      <c r="CK25" s="60"/>
      <c r="CL25" s="60"/>
      <c r="CM25" s="306">
        <f t="shared" si="13"/>
        <v>100</v>
      </c>
      <c r="CN25" s="60"/>
      <c r="CO25" s="99"/>
      <c r="CP25" s="99"/>
      <c r="CQ25" s="306">
        <f t="shared" si="21"/>
        <v>100</v>
      </c>
      <c r="CR25" s="60"/>
      <c r="CS25" s="99"/>
      <c r="CT25" s="99"/>
      <c r="CU25" s="306">
        <f t="shared" si="22"/>
        <v>100</v>
      </c>
      <c r="CV25" s="60"/>
      <c r="CW25" s="99"/>
      <c r="CX25" s="99"/>
      <c r="CY25" s="306">
        <f t="shared" si="23"/>
        <v>100</v>
      </c>
    </row>
    <row r="26" spans="2:103" ht="12.75" customHeight="1">
      <c r="B26" s="303">
        <v>11</v>
      </c>
      <c r="C26" s="486" t="str">
        <f>QCI!C25</f>
        <v>ESQUADRIAS METÁLICAS E PORTAS</v>
      </c>
      <c r="D26" s="487"/>
      <c r="E26" s="488"/>
      <c r="F26" s="304">
        <f>QCI!Y25</f>
        <v>97667.24</v>
      </c>
      <c r="G26" s="305">
        <f t="shared" si="24"/>
        <v>0.14018600813388893</v>
      </c>
      <c r="H26" s="60"/>
      <c r="I26" s="60"/>
      <c r="J26" s="60"/>
      <c r="K26" s="306">
        <f t="shared" si="14"/>
        <v>0</v>
      </c>
      <c r="L26" s="60"/>
      <c r="M26" s="60"/>
      <c r="N26" s="60"/>
      <c r="O26" s="306">
        <f t="shared" si="0"/>
        <v>0</v>
      </c>
      <c r="P26" s="60">
        <v>50</v>
      </c>
      <c r="Q26" s="60"/>
      <c r="R26" s="60"/>
      <c r="S26" s="306">
        <f t="shared" si="1"/>
        <v>50</v>
      </c>
      <c r="T26" s="60">
        <v>50</v>
      </c>
      <c r="U26" s="60"/>
      <c r="V26" s="60"/>
      <c r="W26" s="306">
        <f t="shared" si="2"/>
        <v>100</v>
      </c>
      <c r="X26" s="60"/>
      <c r="Y26" s="60"/>
      <c r="Z26" s="60"/>
      <c r="AA26" s="306">
        <f t="shared" si="3"/>
        <v>100</v>
      </c>
      <c r="AB26" s="60"/>
      <c r="AC26" s="99"/>
      <c r="AD26" s="99"/>
      <c r="AE26" s="306">
        <f t="shared" si="4"/>
        <v>100</v>
      </c>
      <c r="AF26" s="60"/>
      <c r="AG26" s="60"/>
      <c r="AH26" s="60"/>
      <c r="AI26" s="306">
        <f t="shared" si="5"/>
        <v>100</v>
      </c>
      <c r="AJ26" s="60"/>
      <c r="AK26" s="99"/>
      <c r="AL26" s="99"/>
      <c r="AM26" s="306">
        <f t="shared" si="6"/>
        <v>100</v>
      </c>
      <c r="AN26" s="60"/>
      <c r="AO26" s="99"/>
      <c r="AP26" s="99"/>
      <c r="AQ26" s="306">
        <f t="shared" si="7"/>
        <v>100</v>
      </c>
      <c r="AR26" s="60"/>
      <c r="AS26" s="99"/>
      <c r="AT26" s="99"/>
      <c r="AU26" s="306">
        <f t="shared" si="15"/>
        <v>100</v>
      </c>
      <c r="AV26" s="60"/>
      <c r="AW26" s="99"/>
      <c r="AX26" s="99"/>
      <c r="AY26" s="306">
        <f t="shared" si="16"/>
        <v>100</v>
      </c>
      <c r="AZ26" s="60"/>
      <c r="BA26" s="99"/>
      <c r="BB26" s="99"/>
      <c r="BC26" s="306">
        <f t="shared" si="17"/>
        <v>100</v>
      </c>
      <c r="BD26" s="60"/>
      <c r="BE26" s="99"/>
      <c r="BF26" s="99"/>
      <c r="BG26" s="306">
        <f t="shared" si="8"/>
        <v>100</v>
      </c>
      <c r="BH26" s="60"/>
      <c r="BI26" s="99"/>
      <c r="BJ26" s="99"/>
      <c r="BK26" s="306">
        <f t="shared" si="9"/>
        <v>100</v>
      </c>
      <c r="BL26" s="60"/>
      <c r="BM26" s="99"/>
      <c r="BN26" s="99"/>
      <c r="BO26" s="306">
        <f t="shared" si="10"/>
        <v>100</v>
      </c>
      <c r="BP26" s="60"/>
      <c r="BQ26" s="99"/>
      <c r="BR26" s="99"/>
      <c r="BS26" s="306">
        <f t="shared" si="18"/>
        <v>100</v>
      </c>
      <c r="BT26" s="60"/>
      <c r="BU26" s="99"/>
      <c r="BV26" s="99"/>
      <c r="BW26" s="306">
        <f t="shared" si="19"/>
        <v>100</v>
      </c>
      <c r="BX26" s="60"/>
      <c r="BY26" s="99"/>
      <c r="BZ26" s="99"/>
      <c r="CA26" s="306">
        <f t="shared" si="20"/>
        <v>100</v>
      </c>
      <c r="CB26" s="60"/>
      <c r="CC26" s="99"/>
      <c r="CD26" s="99"/>
      <c r="CE26" s="306">
        <f t="shared" si="11"/>
        <v>100</v>
      </c>
      <c r="CF26" s="60"/>
      <c r="CG26" s="99"/>
      <c r="CH26" s="99"/>
      <c r="CI26" s="306">
        <f t="shared" si="12"/>
        <v>100</v>
      </c>
      <c r="CJ26" s="60"/>
      <c r="CK26" s="60"/>
      <c r="CL26" s="60"/>
      <c r="CM26" s="306">
        <f t="shared" si="13"/>
        <v>100</v>
      </c>
      <c r="CN26" s="60"/>
      <c r="CO26" s="99"/>
      <c r="CP26" s="99"/>
      <c r="CQ26" s="306">
        <f t="shared" si="21"/>
        <v>100</v>
      </c>
      <c r="CR26" s="60"/>
      <c r="CS26" s="99"/>
      <c r="CT26" s="99"/>
      <c r="CU26" s="306">
        <f t="shared" si="22"/>
        <v>100</v>
      </c>
      <c r="CV26" s="60"/>
      <c r="CW26" s="99"/>
      <c r="CX26" s="99"/>
      <c r="CY26" s="306">
        <f t="shared" si="23"/>
        <v>100</v>
      </c>
    </row>
    <row r="27" spans="2:103" ht="12.75" customHeight="1">
      <c r="B27" s="303">
        <v>12</v>
      </c>
      <c r="C27" s="486" t="str">
        <f>QCI!C26</f>
        <v>VIDROS E SIMILARES</v>
      </c>
      <c r="D27" s="487"/>
      <c r="E27" s="488"/>
      <c r="F27" s="304">
        <f>QCI!Y26</f>
        <v>3326.11</v>
      </c>
      <c r="G27" s="305">
        <f t="shared" si="24"/>
        <v>4.7741093483772996E-3</v>
      </c>
      <c r="H27" s="60"/>
      <c r="I27" s="60"/>
      <c r="J27" s="60"/>
      <c r="K27" s="306">
        <f t="shared" si="14"/>
        <v>0</v>
      </c>
      <c r="L27" s="60"/>
      <c r="M27" s="60"/>
      <c r="N27" s="60"/>
      <c r="O27" s="306">
        <f t="shared" si="0"/>
        <v>0</v>
      </c>
      <c r="P27" s="60"/>
      <c r="Q27" s="60"/>
      <c r="R27" s="60"/>
      <c r="S27" s="306">
        <f t="shared" si="1"/>
        <v>0</v>
      </c>
      <c r="T27" s="60"/>
      <c r="U27" s="60"/>
      <c r="V27" s="60"/>
      <c r="W27" s="306">
        <f t="shared" si="2"/>
        <v>0</v>
      </c>
      <c r="X27" s="60">
        <v>100</v>
      </c>
      <c r="Y27" s="60"/>
      <c r="Z27" s="60"/>
      <c r="AA27" s="306">
        <f t="shared" si="3"/>
        <v>100</v>
      </c>
      <c r="AB27" s="60"/>
      <c r="AC27" s="99"/>
      <c r="AD27" s="99"/>
      <c r="AE27" s="306">
        <f t="shared" si="4"/>
        <v>100</v>
      </c>
      <c r="AF27" s="60"/>
      <c r="AG27" s="60"/>
      <c r="AH27" s="60"/>
      <c r="AI27" s="306">
        <f t="shared" si="5"/>
        <v>100</v>
      </c>
      <c r="AJ27" s="60"/>
      <c r="AK27" s="99"/>
      <c r="AL27" s="99"/>
      <c r="AM27" s="306">
        <f t="shared" si="6"/>
        <v>100</v>
      </c>
      <c r="AN27" s="60"/>
      <c r="AO27" s="99"/>
      <c r="AP27" s="99"/>
      <c r="AQ27" s="306">
        <f t="shared" si="7"/>
        <v>100</v>
      </c>
      <c r="AR27" s="60"/>
      <c r="AS27" s="99"/>
      <c r="AT27" s="99"/>
      <c r="AU27" s="306">
        <f t="shared" si="15"/>
        <v>100</v>
      </c>
      <c r="AV27" s="60"/>
      <c r="AW27" s="99"/>
      <c r="AX27" s="99"/>
      <c r="AY27" s="306">
        <f t="shared" si="16"/>
        <v>100</v>
      </c>
      <c r="AZ27" s="60"/>
      <c r="BA27" s="99"/>
      <c r="BB27" s="99"/>
      <c r="BC27" s="306">
        <f t="shared" si="17"/>
        <v>100</v>
      </c>
      <c r="BD27" s="60"/>
      <c r="BE27" s="99"/>
      <c r="BF27" s="99"/>
      <c r="BG27" s="306">
        <f t="shared" si="8"/>
        <v>100</v>
      </c>
      <c r="BH27" s="60"/>
      <c r="BI27" s="99"/>
      <c r="BJ27" s="99"/>
      <c r="BK27" s="306">
        <f t="shared" si="9"/>
        <v>100</v>
      </c>
      <c r="BL27" s="60"/>
      <c r="BM27" s="99"/>
      <c r="BN27" s="99"/>
      <c r="BO27" s="306">
        <f t="shared" si="10"/>
        <v>100</v>
      </c>
      <c r="BP27" s="60"/>
      <c r="BQ27" s="99"/>
      <c r="BR27" s="99"/>
      <c r="BS27" s="306">
        <f t="shared" si="18"/>
        <v>100</v>
      </c>
      <c r="BT27" s="60"/>
      <c r="BU27" s="99"/>
      <c r="BV27" s="99"/>
      <c r="BW27" s="306">
        <f t="shared" si="19"/>
        <v>100</v>
      </c>
      <c r="BX27" s="60"/>
      <c r="BY27" s="99"/>
      <c r="BZ27" s="99"/>
      <c r="CA27" s="306">
        <f t="shared" si="20"/>
        <v>100</v>
      </c>
      <c r="CB27" s="60"/>
      <c r="CC27" s="99"/>
      <c r="CD27" s="99"/>
      <c r="CE27" s="306">
        <f t="shared" si="11"/>
        <v>100</v>
      </c>
      <c r="CF27" s="60"/>
      <c r="CG27" s="99"/>
      <c r="CH27" s="99"/>
      <c r="CI27" s="306">
        <f t="shared" si="12"/>
        <v>100</v>
      </c>
      <c r="CJ27" s="60"/>
      <c r="CK27" s="60"/>
      <c r="CL27" s="60"/>
      <c r="CM27" s="306">
        <f t="shared" si="13"/>
        <v>100</v>
      </c>
      <c r="CN27" s="60"/>
      <c r="CO27" s="99"/>
      <c r="CP27" s="99"/>
      <c r="CQ27" s="306">
        <f t="shared" si="21"/>
        <v>100</v>
      </c>
      <c r="CR27" s="60"/>
      <c r="CS27" s="99"/>
      <c r="CT27" s="99"/>
      <c r="CU27" s="306">
        <f t="shared" si="22"/>
        <v>100</v>
      </c>
      <c r="CV27" s="60"/>
      <c r="CW27" s="99"/>
      <c r="CX27" s="99"/>
      <c r="CY27" s="306">
        <f t="shared" si="23"/>
        <v>100</v>
      </c>
    </row>
    <row r="28" spans="2:103" ht="12.75" customHeight="1">
      <c r="B28" s="303">
        <v>13</v>
      </c>
      <c r="C28" s="486" t="str">
        <f>QCI!C27</f>
        <v>PINTURAS</v>
      </c>
      <c r="D28" s="487"/>
      <c r="E28" s="488"/>
      <c r="F28" s="304">
        <f>QCI!Y27</f>
        <v>54392.17</v>
      </c>
      <c r="G28" s="305">
        <f t="shared" si="24"/>
        <v>7.8071430973577924E-2</v>
      </c>
      <c r="H28" s="60"/>
      <c r="I28" s="60"/>
      <c r="J28" s="60"/>
      <c r="K28" s="306">
        <f t="shared" si="14"/>
        <v>0</v>
      </c>
      <c r="L28" s="60"/>
      <c r="M28" s="60"/>
      <c r="N28" s="60"/>
      <c r="O28" s="306">
        <f t="shared" si="0"/>
        <v>0</v>
      </c>
      <c r="P28" s="60"/>
      <c r="Q28" s="60"/>
      <c r="R28" s="60"/>
      <c r="S28" s="306">
        <f t="shared" si="1"/>
        <v>0</v>
      </c>
      <c r="T28" s="60">
        <v>30</v>
      </c>
      <c r="U28" s="60"/>
      <c r="V28" s="60"/>
      <c r="W28" s="306">
        <f t="shared" si="2"/>
        <v>30</v>
      </c>
      <c r="X28" s="60">
        <v>70</v>
      </c>
      <c r="Y28" s="60"/>
      <c r="Z28" s="60"/>
      <c r="AA28" s="306">
        <f t="shared" si="3"/>
        <v>100</v>
      </c>
      <c r="AB28" s="60"/>
      <c r="AC28" s="99"/>
      <c r="AD28" s="99"/>
      <c r="AE28" s="306">
        <f t="shared" si="4"/>
        <v>100</v>
      </c>
      <c r="AF28" s="60"/>
      <c r="AG28" s="60"/>
      <c r="AH28" s="60"/>
      <c r="AI28" s="306">
        <f t="shared" si="5"/>
        <v>100</v>
      </c>
      <c r="AJ28" s="60"/>
      <c r="AK28" s="99"/>
      <c r="AL28" s="99"/>
      <c r="AM28" s="306">
        <f t="shared" si="6"/>
        <v>100</v>
      </c>
      <c r="AN28" s="60"/>
      <c r="AO28" s="99"/>
      <c r="AP28" s="99"/>
      <c r="AQ28" s="306">
        <f t="shared" si="7"/>
        <v>100</v>
      </c>
      <c r="AR28" s="60"/>
      <c r="AS28" s="99"/>
      <c r="AT28" s="99"/>
      <c r="AU28" s="306">
        <f t="shared" si="15"/>
        <v>100</v>
      </c>
      <c r="AV28" s="60"/>
      <c r="AW28" s="99"/>
      <c r="AX28" s="99"/>
      <c r="AY28" s="306">
        <f t="shared" si="16"/>
        <v>100</v>
      </c>
      <c r="AZ28" s="60"/>
      <c r="BA28" s="99"/>
      <c r="BB28" s="99"/>
      <c r="BC28" s="306">
        <f t="shared" si="17"/>
        <v>100</v>
      </c>
      <c r="BD28" s="60"/>
      <c r="BE28" s="99"/>
      <c r="BF28" s="99"/>
      <c r="BG28" s="306">
        <f t="shared" si="8"/>
        <v>100</v>
      </c>
      <c r="BH28" s="60"/>
      <c r="BI28" s="99"/>
      <c r="BJ28" s="99"/>
      <c r="BK28" s="306">
        <f t="shared" si="9"/>
        <v>100</v>
      </c>
      <c r="BL28" s="60"/>
      <c r="BM28" s="99"/>
      <c r="BN28" s="99"/>
      <c r="BO28" s="306">
        <f t="shared" si="10"/>
        <v>100</v>
      </c>
      <c r="BP28" s="60"/>
      <c r="BQ28" s="99"/>
      <c r="BR28" s="99"/>
      <c r="BS28" s="306">
        <f t="shared" si="18"/>
        <v>100</v>
      </c>
      <c r="BT28" s="60"/>
      <c r="BU28" s="99"/>
      <c r="BV28" s="99"/>
      <c r="BW28" s="306">
        <f t="shared" si="19"/>
        <v>100</v>
      </c>
      <c r="BX28" s="60"/>
      <c r="BY28" s="99"/>
      <c r="BZ28" s="99"/>
      <c r="CA28" s="306">
        <f t="shared" si="20"/>
        <v>100</v>
      </c>
      <c r="CB28" s="60"/>
      <c r="CC28" s="99"/>
      <c r="CD28" s="99"/>
      <c r="CE28" s="306">
        <f t="shared" si="11"/>
        <v>100</v>
      </c>
      <c r="CF28" s="60"/>
      <c r="CG28" s="99"/>
      <c r="CH28" s="99"/>
      <c r="CI28" s="306">
        <f t="shared" si="12"/>
        <v>100</v>
      </c>
      <c r="CJ28" s="60"/>
      <c r="CK28" s="60"/>
      <c r="CL28" s="60"/>
      <c r="CM28" s="306">
        <f t="shared" si="13"/>
        <v>100</v>
      </c>
      <c r="CN28" s="60"/>
      <c r="CO28" s="99"/>
      <c r="CP28" s="99"/>
      <c r="CQ28" s="306">
        <f t="shared" si="21"/>
        <v>100</v>
      </c>
      <c r="CR28" s="60"/>
      <c r="CS28" s="99"/>
      <c r="CT28" s="99"/>
      <c r="CU28" s="306">
        <f t="shared" si="22"/>
        <v>100</v>
      </c>
      <c r="CV28" s="60"/>
      <c r="CW28" s="99"/>
      <c r="CX28" s="99"/>
      <c r="CY28" s="306">
        <f t="shared" si="23"/>
        <v>100</v>
      </c>
    </row>
    <row r="29" spans="2:103" ht="12.75" customHeight="1">
      <c r="B29" s="303">
        <v>14</v>
      </c>
      <c r="C29" s="486" t="str">
        <f>QCI!C28</f>
        <v>EQUIPAMENTOS E ACESSÓRIOS DE INC.</v>
      </c>
      <c r="D29" s="487"/>
      <c r="E29" s="488"/>
      <c r="F29" s="304">
        <f>QCI!Y28</f>
        <v>2537.8200000000002</v>
      </c>
      <c r="G29" s="305">
        <f t="shared" si="24"/>
        <v>3.6426426625995167E-3</v>
      </c>
      <c r="H29" s="60"/>
      <c r="I29" s="60"/>
      <c r="J29" s="60"/>
      <c r="K29" s="306">
        <f t="shared" si="14"/>
        <v>0</v>
      </c>
      <c r="L29" s="60"/>
      <c r="M29" s="60"/>
      <c r="N29" s="60"/>
      <c r="O29" s="306">
        <f t="shared" si="0"/>
        <v>0</v>
      </c>
      <c r="P29" s="60"/>
      <c r="Q29" s="60"/>
      <c r="R29" s="60"/>
      <c r="S29" s="306">
        <f t="shared" si="1"/>
        <v>0</v>
      </c>
      <c r="T29" s="60"/>
      <c r="U29" s="60"/>
      <c r="V29" s="60"/>
      <c r="W29" s="306">
        <f t="shared" si="2"/>
        <v>0</v>
      </c>
      <c r="X29" s="60">
        <v>100</v>
      </c>
      <c r="Y29" s="60"/>
      <c r="Z29" s="60"/>
      <c r="AA29" s="306">
        <f t="shared" si="3"/>
        <v>100</v>
      </c>
      <c r="AB29" s="60"/>
      <c r="AC29" s="99"/>
      <c r="AD29" s="99"/>
      <c r="AE29" s="306">
        <f t="shared" si="4"/>
        <v>100</v>
      </c>
      <c r="AF29" s="60"/>
      <c r="AG29" s="60"/>
      <c r="AH29" s="60"/>
      <c r="AI29" s="306">
        <f t="shared" si="5"/>
        <v>100</v>
      </c>
      <c r="AJ29" s="60"/>
      <c r="AK29" s="99"/>
      <c r="AL29" s="99"/>
      <c r="AM29" s="306">
        <f t="shared" si="6"/>
        <v>100</v>
      </c>
      <c r="AN29" s="60"/>
      <c r="AO29" s="99"/>
      <c r="AP29" s="99"/>
      <c r="AQ29" s="306">
        <f t="shared" si="7"/>
        <v>100</v>
      </c>
      <c r="AR29" s="60"/>
      <c r="AS29" s="99"/>
      <c r="AT29" s="99"/>
      <c r="AU29" s="306">
        <f t="shared" si="15"/>
        <v>100</v>
      </c>
      <c r="AV29" s="60"/>
      <c r="AW29" s="99"/>
      <c r="AX29" s="99"/>
      <c r="AY29" s="306">
        <f t="shared" si="16"/>
        <v>100</v>
      </c>
      <c r="AZ29" s="60"/>
      <c r="BA29" s="99"/>
      <c r="BB29" s="99"/>
      <c r="BC29" s="306">
        <f t="shared" si="17"/>
        <v>100</v>
      </c>
      <c r="BD29" s="60"/>
      <c r="BE29" s="99"/>
      <c r="BF29" s="99"/>
      <c r="BG29" s="306">
        <f t="shared" si="8"/>
        <v>100</v>
      </c>
      <c r="BH29" s="60"/>
      <c r="BI29" s="99"/>
      <c r="BJ29" s="99"/>
      <c r="BK29" s="306">
        <f t="shared" si="9"/>
        <v>100</v>
      </c>
      <c r="BL29" s="60"/>
      <c r="BM29" s="99"/>
      <c r="BN29" s="99"/>
      <c r="BO29" s="306">
        <f t="shared" si="10"/>
        <v>100</v>
      </c>
      <c r="BP29" s="60"/>
      <c r="BQ29" s="99"/>
      <c r="BR29" s="99"/>
      <c r="BS29" s="306">
        <f t="shared" si="18"/>
        <v>100</v>
      </c>
      <c r="BT29" s="60"/>
      <c r="BU29" s="99"/>
      <c r="BV29" s="99"/>
      <c r="BW29" s="306">
        <f t="shared" si="19"/>
        <v>100</v>
      </c>
      <c r="BX29" s="60"/>
      <c r="BY29" s="99"/>
      <c r="BZ29" s="99"/>
      <c r="CA29" s="306">
        <f t="shared" si="20"/>
        <v>100</v>
      </c>
      <c r="CB29" s="60"/>
      <c r="CC29" s="99"/>
      <c r="CD29" s="99"/>
      <c r="CE29" s="306">
        <f t="shared" si="11"/>
        <v>100</v>
      </c>
      <c r="CF29" s="60"/>
      <c r="CG29" s="99"/>
      <c r="CH29" s="99"/>
      <c r="CI29" s="306">
        <f t="shared" si="12"/>
        <v>100</v>
      </c>
      <c r="CJ29" s="60"/>
      <c r="CK29" s="60"/>
      <c r="CL29" s="60"/>
      <c r="CM29" s="306">
        <f t="shared" si="13"/>
        <v>100</v>
      </c>
      <c r="CN29" s="60"/>
      <c r="CO29" s="99"/>
      <c r="CP29" s="99"/>
      <c r="CQ29" s="306">
        <f t="shared" si="21"/>
        <v>100</v>
      </c>
      <c r="CR29" s="60"/>
      <c r="CS29" s="99"/>
      <c r="CT29" s="99"/>
      <c r="CU29" s="306">
        <f t="shared" si="22"/>
        <v>100</v>
      </c>
      <c r="CV29" s="60"/>
      <c r="CW29" s="99"/>
      <c r="CX29" s="99"/>
      <c r="CY29" s="306">
        <f t="shared" si="23"/>
        <v>100</v>
      </c>
    </row>
    <row r="30" spans="2:103" ht="12.75" customHeight="1">
      <c r="B30" s="303">
        <v>15</v>
      </c>
      <c r="C30" s="486" t="str">
        <f>QCI!C29</f>
        <v>SPDA</v>
      </c>
      <c r="D30" s="487"/>
      <c r="E30" s="488"/>
      <c r="F30" s="304">
        <f>QCI!Y29</f>
        <v>7046.77</v>
      </c>
      <c r="G30" s="305">
        <f t="shared" si="24"/>
        <v>1.0114533353636742E-2</v>
      </c>
      <c r="H30" s="60"/>
      <c r="I30" s="60"/>
      <c r="J30" s="60"/>
      <c r="K30" s="306">
        <f t="shared" si="14"/>
        <v>0</v>
      </c>
      <c r="L30" s="60"/>
      <c r="M30" s="60"/>
      <c r="N30" s="60"/>
      <c r="O30" s="306">
        <f t="shared" si="0"/>
        <v>0</v>
      </c>
      <c r="P30" s="60">
        <v>30</v>
      </c>
      <c r="Q30" s="60"/>
      <c r="R30" s="60"/>
      <c r="S30" s="306">
        <f t="shared" si="1"/>
        <v>30</v>
      </c>
      <c r="T30" s="60">
        <v>30</v>
      </c>
      <c r="U30" s="60"/>
      <c r="V30" s="60"/>
      <c r="W30" s="306">
        <f t="shared" si="2"/>
        <v>60</v>
      </c>
      <c r="X30" s="60">
        <v>40</v>
      </c>
      <c r="Y30" s="60"/>
      <c r="Z30" s="60"/>
      <c r="AA30" s="306">
        <f t="shared" si="3"/>
        <v>100</v>
      </c>
      <c r="AB30" s="60"/>
      <c r="AC30" s="99"/>
      <c r="AD30" s="99"/>
      <c r="AE30" s="306">
        <f t="shared" si="4"/>
        <v>100</v>
      </c>
      <c r="AF30" s="60"/>
      <c r="AG30" s="60"/>
      <c r="AH30" s="60"/>
      <c r="AI30" s="306">
        <f t="shared" si="5"/>
        <v>100</v>
      </c>
      <c r="AJ30" s="60"/>
      <c r="AK30" s="99"/>
      <c r="AL30" s="99"/>
      <c r="AM30" s="306">
        <f t="shared" si="6"/>
        <v>100</v>
      </c>
      <c r="AN30" s="60"/>
      <c r="AO30" s="99"/>
      <c r="AP30" s="99"/>
      <c r="AQ30" s="306">
        <f t="shared" si="7"/>
        <v>100</v>
      </c>
      <c r="AR30" s="60"/>
      <c r="AS30" s="99"/>
      <c r="AT30" s="99"/>
      <c r="AU30" s="306">
        <f t="shared" si="15"/>
        <v>100</v>
      </c>
      <c r="AV30" s="60"/>
      <c r="AW30" s="99"/>
      <c r="AX30" s="99"/>
      <c r="AY30" s="306">
        <f t="shared" si="16"/>
        <v>100</v>
      </c>
      <c r="AZ30" s="60"/>
      <c r="BA30" s="99"/>
      <c r="BB30" s="99"/>
      <c r="BC30" s="306">
        <f t="shared" si="17"/>
        <v>100</v>
      </c>
      <c r="BD30" s="60"/>
      <c r="BE30" s="99"/>
      <c r="BF30" s="99"/>
      <c r="BG30" s="306">
        <f t="shared" si="8"/>
        <v>100</v>
      </c>
      <c r="BH30" s="60"/>
      <c r="BI30" s="99"/>
      <c r="BJ30" s="99"/>
      <c r="BK30" s="306">
        <f t="shared" si="9"/>
        <v>100</v>
      </c>
      <c r="BL30" s="60"/>
      <c r="BM30" s="99"/>
      <c r="BN30" s="99"/>
      <c r="BO30" s="306">
        <f t="shared" si="10"/>
        <v>100</v>
      </c>
      <c r="BP30" s="60"/>
      <c r="BQ30" s="99"/>
      <c r="BR30" s="99"/>
      <c r="BS30" s="306">
        <f t="shared" si="18"/>
        <v>100</v>
      </c>
      <c r="BT30" s="60"/>
      <c r="BU30" s="99"/>
      <c r="BV30" s="99"/>
      <c r="BW30" s="306">
        <f t="shared" si="19"/>
        <v>100</v>
      </c>
      <c r="BX30" s="60"/>
      <c r="BY30" s="99"/>
      <c r="BZ30" s="99"/>
      <c r="CA30" s="306">
        <f t="shared" si="20"/>
        <v>100</v>
      </c>
      <c r="CB30" s="60"/>
      <c r="CC30" s="99"/>
      <c r="CD30" s="99"/>
      <c r="CE30" s="306">
        <f t="shared" si="11"/>
        <v>100</v>
      </c>
      <c r="CF30" s="60"/>
      <c r="CG30" s="99"/>
      <c r="CH30" s="99"/>
      <c r="CI30" s="306">
        <f t="shared" si="12"/>
        <v>100</v>
      </c>
      <c r="CJ30" s="60"/>
      <c r="CK30" s="60"/>
      <c r="CL30" s="60"/>
      <c r="CM30" s="306">
        <f t="shared" si="13"/>
        <v>100</v>
      </c>
      <c r="CN30" s="60"/>
      <c r="CO30" s="99"/>
      <c r="CP30" s="99"/>
      <c r="CQ30" s="306">
        <f t="shared" si="21"/>
        <v>100</v>
      </c>
      <c r="CR30" s="60"/>
      <c r="CS30" s="99"/>
      <c r="CT30" s="99"/>
      <c r="CU30" s="306">
        <f t="shared" si="22"/>
        <v>100</v>
      </c>
      <c r="CV30" s="60"/>
      <c r="CW30" s="99"/>
      <c r="CX30" s="99"/>
      <c r="CY30" s="306">
        <f t="shared" si="23"/>
        <v>100</v>
      </c>
    </row>
    <row r="31" spans="2:103" ht="12.75" customHeight="1">
      <c r="B31" s="303">
        <v>16</v>
      </c>
      <c r="C31" s="486" t="str">
        <f>QCI!C30</f>
        <v>SERVIÇOS COMPLEMENTARES</v>
      </c>
      <c r="D31" s="487"/>
      <c r="E31" s="488"/>
      <c r="F31" s="304">
        <f>QCI!Y30</f>
        <v>29249.48</v>
      </c>
      <c r="G31" s="305">
        <f t="shared" si="24"/>
        <v>4.198304202301633E-2</v>
      </c>
      <c r="H31" s="60"/>
      <c r="I31" s="60"/>
      <c r="J31" s="60"/>
      <c r="K31" s="306">
        <f t="shared" si="14"/>
        <v>0</v>
      </c>
      <c r="L31" s="60"/>
      <c r="M31" s="60"/>
      <c r="N31" s="60"/>
      <c r="O31" s="306">
        <f t="shared" si="0"/>
        <v>0</v>
      </c>
      <c r="P31" s="60"/>
      <c r="Q31" s="60"/>
      <c r="R31" s="60"/>
      <c r="S31" s="306">
        <f t="shared" si="1"/>
        <v>0</v>
      </c>
      <c r="T31" s="60">
        <v>40</v>
      </c>
      <c r="U31" s="60"/>
      <c r="V31" s="60"/>
      <c r="W31" s="306">
        <f t="shared" si="2"/>
        <v>40</v>
      </c>
      <c r="X31" s="60">
        <v>60</v>
      </c>
      <c r="Y31" s="60"/>
      <c r="Z31" s="60"/>
      <c r="AA31" s="306">
        <f t="shared" si="3"/>
        <v>100</v>
      </c>
      <c r="AB31" s="60"/>
      <c r="AC31" s="99"/>
      <c r="AD31" s="99"/>
      <c r="AE31" s="306">
        <f t="shared" si="4"/>
        <v>100</v>
      </c>
      <c r="AF31" s="60"/>
      <c r="AG31" s="60"/>
      <c r="AH31" s="60"/>
      <c r="AI31" s="306">
        <f t="shared" si="5"/>
        <v>100</v>
      </c>
      <c r="AJ31" s="60"/>
      <c r="AK31" s="99"/>
      <c r="AL31" s="99"/>
      <c r="AM31" s="306">
        <f t="shared" si="6"/>
        <v>100</v>
      </c>
      <c r="AN31" s="60"/>
      <c r="AO31" s="99"/>
      <c r="AP31" s="99"/>
      <c r="AQ31" s="306">
        <f t="shared" si="7"/>
        <v>100</v>
      </c>
      <c r="AR31" s="60"/>
      <c r="AS31" s="99"/>
      <c r="AT31" s="99"/>
      <c r="AU31" s="306">
        <f t="shared" si="15"/>
        <v>100</v>
      </c>
      <c r="AV31" s="60"/>
      <c r="AW31" s="99"/>
      <c r="AX31" s="99"/>
      <c r="AY31" s="306">
        <f t="shared" si="16"/>
        <v>100</v>
      </c>
      <c r="AZ31" s="60"/>
      <c r="BA31" s="99"/>
      <c r="BB31" s="99"/>
      <c r="BC31" s="306">
        <f t="shared" si="17"/>
        <v>100</v>
      </c>
      <c r="BD31" s="60"/>
      <c r="BE31" s="99"/>
      <c r="BF31" s="99"/>
      <c r="BG31" s="306">
        <f t="shared" si="8"/>
        <v>100</v>
      </c>
      <c r="BH31" s="60"/>
      <c r="BI31" s="99"/>
      <c r="BJ31" s="99"/>
      <c r="BK31" s="306">
        <f t="shared" si="9"/>
        <v>100</v>
      </c>
      <c r="BL31" s="60"/>
      <c r="BM31" s="99"/>
      <c r="BN31" s="99"/>
      <c r="BO31" s="306">
        <f t="shared" si="10"/>
        <v>100</v>
      </c>
      <c r="BP31" s="60"/>
      <c r="BQ31" s="99"/>
      <c r="BR31" s="99"/>
      <c r="BS31" s="306">
        <f t="shared" si="18"/>
        <v>100</v>
      </c>
      <c r="BT31" s="60"/>
      <c r="BU31" s="99"/>
      <c r="BV31" s="99"/>
      <c r="BW31" s="306">
        <f t="shared" si="19"/>
        <v>100</v>
      </c>
      <c r="BX31" s="60"/>
      <c r="BY31" s="99"/>
      <c r="BZ31" s="99"/>
      <c r="CA31" s="306">
        <f t="shared" si="20"/>
        <v>100</v>
      </c>
      <c r="CB31" s="60"/>
      <c r="CC31" s="99"/>
      <c r="CD31" s="99"/>
      <c r="CE31" s="306">
        <f t="shared" si="11"/>
        <v>100</v>
      </c>
      <c r="CF31" s="60"/>
      <c r="CG31" s="99"/>
      <c r="CH31" s="99"/>
      <c r="CI31" s="306">
        <f t="shared" si="12"/>
        <v>100</v>
      </c>
      <c r="CJ31" s="60"/>
      <c r="CK31" s="60"/>
      <c r="CL31" s="60"/>
      <c r="CM31" s="306">
        <f t="shared" si="13"/>
        <v>100</v>
      </c>
      <c r="CN31" s="60"/>
      <c r="CO31" s="99"/>
      <c r="CP31" s="99"/>
      <c r="CQ31" s="306">
        <f t="shared" si="21"/>
        <v>100</v>
      </c>
      <c r="CR31" s="60"/>
      <c r="CS31" s="99"/>
      <c r="CT31" s="99"/>
      <c r="CU31" s="306">
        <f t="shared" si="22"/>
        <v>100</v>
      </c>
      <c r="CV31" s="60"/>
      <c r="CW31" s="99"/>
      <c r="CX31" s="99"/>
      <c r="CY31" s="306">
        <f t="shared" si="23"/>
        <v>100</v>
      </c>
    </row>
    <row r="32" spans="2:103" ht="12.75" customHeight="1">
      <c r="B32" s="303">
        <v>17</v>
      </c>
      <c r="C32" s="486" t="str">
        <f>QCI!C31</f>
        <v>LIMPEZA</v>
      </c>
      <c r="D32" s="487"/>
      <c r="E32" s="488"/>
      <c r="F32" s="304">
        <f>QCI!Y31</f>
        <v>1713.03</v>
      </c>
      <c r="G32" s="305">
        <f t="shared" si="24"/>
        <v>2.4587859502694636E-3</v>
      </c>
      <c r="H32" s="60"/>
      <c r="I32" s="60"/>
      <c r="J32" s="60"/>
      <c r="K32" s="306">
        <f t="shared" si="14"/>
        <v>0</v>
      </c>
      <c r="L32" s="60"/>
      <c r="M32" s="60"/>
      <c r="N32" s="60"/>
      <c r="O32" s="306">
        <f t="shared" si="0"/>
        <v>0</v>
      </c>
      <c r="P32" s="60"/>
      <c r="Q32" s="60"/>
      <c r="R32" s="60"/>
      <c r="S32" s="306">
        <f t="shared" si="1"/>
        <v>0</v>
      </c>
      <c r="T32" s="60"/>
      <c r="U32" s="60"/>
      <c r="V32" s="60"/>
      <c r="W32" s="306">
        <f t="shared" si="2"/>
        <v>0</v>
      </c>
      <c r="X32" s="60">
        <v>100</v>
      </c>
      <c r="Y32" s="60"/>
      <c r="Z32" s="60"/>
      <c r="AA32" s="306">
        <f t="shared" si="3"/>
        <v>100</v>
      </c>
      <c r="AB32" s="60"/>
      <c r="AC32" s="99"/>
      <c r="AD32" s="99"/>
      <c r="AE32" s="306">
        <f t="shared" si="4"/>
        <v>100</v>
      </c>
      <c r="AF32" s="60"/>
      <c r="AG32" s="60"/>
      <c r="AH32" s="60"/>
      <c r="AI32" s="306">
        <f t="shared" si="5"/>
        <v>100</v>
      </c>
      <c r="AJ32" s="60"/>
      <c r="AK32" s="99"/>
      <c r="AL32" s="99"/>
      <c r="AM32" s="306">
        <f t="shared" si="6"/>
        <v>100</v>
      </c>
      <c r="AN32" s="60"/>
      <c r="AO32" s="99"/>
      <c r="AP32" s="99"/>
      <c r="AQ32" s="306">
        <f t="shared" si="7"/>
        <v>100</v>
      </c>
      <c r="AR32" s="60"/>
      <c r="AS32" s="99"/>
      <c r="AT32" s="99"/>
      <c r="AU32" s="306">
        <f t="shared" si="15"/>
        <v>100</v>
      </c>
      <c r="AV32" s="60"/>
      <c r="AW32" s="99"/>
      <c r="AX32" s="99"/>
      <c r="AY32" s="306">
        <f t="shared" si="16"/>
        <v>100</v>
      </c>
      <c r="AZ32" s="60"/>
      <c r="BA32" s="99"/>
      <c r="BB32" s="99"/>
      <c r="BC32" s="306">
        <f t="shared" si="17"/>
        <v>100</v>
      </c>
      <c r="BD32" s="60"/>
      <c r="BE32" s="99"/>
      <c r="BF32" s="99"/>
      <c r="BG32" s="306">
        <f t="shared" si="8"/>
        <v>100</v>
      </c>
      <c r="BH32" s="60"/>
      <c r="BI32" s="99"/>
      <c r="BJ32" s="99"/>
      <c r="BK32" s="306">
        <f t="shared" si="9"/>
        <v>100</v>
      </c>
      <c r="BL32" s="60"/>
      <c r="BM32" s="99"/>
      <c r="BN32" s="99"/>
      <c r="BO32" s="306">
        <f t="shared" si="10"/>
        <v>100</v>
      </c>
      <c r="BP32" s="60"/>
      <c r="BQ32" s="99"/>
      <c r="BR32" s="99"/>
      <c r="BS32" s="306">
        <f t="shared" si="18"/>
        <v>100</v>
      </c>
      <c r="BT32" s="60"/>
      <c r="BU32" s="99"/>
      <c r="BV32" s="99"/>
      <c r="BW32" s="306">
        <f t="shared" si="19"/>
        <v>100</v>
      </c>
      <c r="BX32" s="60"/>
      <c r="BY32" s="99"/>
      <c r="BZ32" s="99"/>
      <c r="CA32" s="306">
        <f t="shared" si="20"/>
        <v>100</v>
      </c>
      <c r="CB32" s="60"/>
      <c r="CC32" s="99"/>
      <c r="CD32" s="99"/>
      <c r="CE32" s="306">
        <f t="shared" si="11"/>
        <v>100</v>
      </c>
      <c r="CF32" s="60"/>
      <c r="CG32" s="99"/>
      <c r="CH32" s="99"/>
      <c r="CI32" s="306">
        <f t="shared" si="12"/>
        <v>100</v>
      </c>
      <c r="CJ32" s="60"/>
      <c r="CK32" s="60"/>
      <c r="CL32" s="60"/>
      <c r="CM32" s="306">
        <f t="shared" si="13"/>
        <v>100</v>
      </c>
      <c r="CN32" s="60"/>
      <c r="CO32" s="99"/>
      <c r="CP32" s="99"/>
      <c r="CQ32" s="306">
        <f t="shared" si="21"/>
        <v>100</v>
      </c>
      <c r="CR32" s="60"/>
      <c r="CS32" s="99"/>
      <c r="CT32" s="99"/>
      <c r="CU32" s="306">
        <f t="shared" si="22"/>
        <v>100</v>
      </c>
      <c r="CV32" s="60"/>
      <c r="CW32" s="99"/>
      <c r="CX32" s="99"/>
      <c r="CY32" s="306">
        <f t="shared" si="23"/>
        <v>100</v>
      </c>
    </row>
    <row r="33" spans="2:103" ht="12.75" customHeight="1">
      <c r="B33" s="303">
        <v>18</v>
      </c>
      <c r="C33" s="486"/>
      <c r="D33" s="487"/>
      <c r="E33" s="488"/>
      <c r="F33" s="304"/>
      <c r="G33" s="305">
        <f t="shared" si="24"/>
        <v>0</v>
      </c>
      <c r="H33" s="60"/>
      <c r="I33" s="60"/>
      <c r="J33" s="60"/>
      <c r="K33" s="306">
        <f t="shared" si="14"/>
        <v>0</v>
      </c>
      <c r="L33" s="60"/>
      <c r="M33" s="60"/>
      <c r="N33" s="60"/>
      <c r="O33" s="306">
        <f t="shared" si="0"/>
        <v>0</v>
      </c>
      <c r="P33" s="60"/>
      <c r="Q33" s="60"/>
      <c r="R33" s="60"/>
      <c r="S33" s="306">
        <f t="shared" si="1"/>
        <v>0</v>
      </c>
      <c r="T33" s="60"/>
      <c r="U33" s="60"/>
      <c r="V33" s="60"/>
      <c r="W33" s="306">
        <f t="shared" si="2"/>
        <v>0</v>
      </c>
      <c r="X33" s="60"/>
      <c r="Y33" s="60"/>
      <c r="Z33" s="60"/>
      <c r="AA33" s="306">
        <f t="shared" si="3"/>
        <v>0</v>
      </c>
      <c r="AB33" s="60"/>
      <c r="AC33" s="99"/>
      <c r="AD33" s="99"/>
      <c r="AE33" s="306">
        <f t="shared" si="4"/>
        <v>0</v>
      </c>
      <c r="AF33" s="60"/>
      <c r="AG33" s="60"/>
      <c r="AH33" s="60"/>
      <c r="AI33" s="306">
        <f t="shared" si="5"/>
        <v>0</v>
      </c>
      <c r="AJ33" s="60"/>
      <c r="AK33" s="99"/>
      <c r="AL33" s="99"/>
      <c r="AM33" s="306">
        <f t="shared" si="6"/>
        <v>0</v>
      </c>
      <c r="AN33" s="60"/>
      <c r="AO33" s="99"/>
      <c r="AP33" s="99"/>
      <c r="AQ33" s="306">
        <f t="shared" si="7"/>
        <v>0</v>
      </c>
      <c r="AR33" s="60"/>
      <c r="AS33" s="99"/>
      <c r="AT33" s="99"/>
      <c r="AU33" s="306">
        <f t="shared" si="15"/>
        <v>0</v>
      </c>
      <c r="AV33" s="60"/>
      <c r="AW33" s="99"/>
      <c r="AX33" s="99"/>
      <c r="AY33" s="306">
        <f t="shared" si="16"/>
        <v>0</v>
      </c>
      <c r="AZ33" s="60"/>
      <c r="BA33" s="99"/>
      <c r="BB33" s="99"/>
      <c r="BC33" s="306">
        <f t="shared" si="17"/>
        <v>0</v>
      </c>
      <c r="BD33" s="60"/>
      <c r="BE33" s="99"/>
      <c r="BF33" s="99"/>
      <c r="BG33" s="306">
        <f t="shared" si="8"/>
        <v>0</v>
      </c>
      <c r="BH33" s="60"/>
      <c r="BI33" s="99"/>
      <c r="BJ33" s="99"/>
      <c r="BK33" s="306">
        <f t="shared" si="9"/>
        <v>0</v>
      </c>
      <c r="BL33" s="60"/>
      <c r="BM33" s="99"/>
      <c r="BN33" s="99"/>
      <c r="BO33" s="306">
        <f t="shared" si="10"/>
        <v>0</v>
      </c>
      <c r="BP33" s="60"/>
      <c r="BQ33" s="99"/>
      <c r="BR33" s="99"/>
      <c r="BS33" s="306">
        <f t="shared" si="18"/>
        <v>0</v>
      </c>
      <c r="BT33" s="60"/>
      <c r="BU33" s="99"/>
      <c r="BV33" s="99"/>
      <c r="BW33" s="306">
        <f t="shared" si="19"/>
        <v>0</v>
      </c>
      <c r="BX33" s="60"/>
      <c r="BY33" s="99"/>
      <c r="BZ33" s="99"/>
      <c r="CA33" s="306">
        <f t="shared" si="20"/>
        <v>0</v>
      </c>
      <c r="CB33" s="60"/>
      <c r="CC33" s="99"/>
      <c r="CD33" s="99"/>
      <c r="CE33" s="306">
        <f t="shared" si="11"/>
        <v>0</v>
      </c>
      <c r="CF33" s="60"/>
      <c r="CG33" s="99"/>
      <c r="CH33" s="99"/>
      <c r="CI33" s="306">
        <f t="shared" si="12"/>
        <v>0</v>
      </c>
      <c r="CJ33" s="60"/>
      <c r="CK33" s="60"/>
      <c r="CL33" s="60"/>
      <c r="CM33" s="306">
        <f t="shared" si="13"/>
        <v>0</v>
      </c>
      <c r="CN33" s="60"/>
      <c r="CO33" s="99"/>
      <c r="CP33" s="99"/>
      <c r="CQ33" s="306">
        <f t="shared" si="21"/>
        <v>0</v>
      </c>
      <c r="CR33" s="60"/>
      <c r="CS33" s="99"/>
      <c r="CT33" s="99"/>
      <c r="CU33" s="306">
        <f t="shared" si="22"/>
        <v>0</v>
      </c>
      <c r="CV33" s="60"/>
      <c r="CW33" s="99"/>
      <c r="CX33" s="99"/>
      <c r="CY33" s="306">
        <f t="shared" si="23"/>
        <v>0</v>
      </c>
    </row>
    <row r="34" spans="2:103" ht="12.75" customHeight="1">
      <c r="B34" s="303">
        <v>19</v>
      </c>
      <c r="C34" s="486"/>
      <c r="D34" s="487"/>
      <c r="E34" s="488"/>
      <c r="F34" s="304">
        <f>QCI!Y33</f>
        <v>0</v>
      </c>
      <c r="G34" s="305">
        <f t="shared" si="24"/>
        <v>0</v>
      </c>
      <c r="H34" s="60"/>
      <c r="I34" s="60"/>
      <c r="J34" s="60"/>
      <c r="K34" s="306">
        <f t="shared" si="14"/>
        <v>0</v>
      </c>
      <c r="L34" s="60"/>
      <c r="M34" s="60"/>
      <c r="N34" s="60"/>
      <c r="O34" s="306">
        <f t="shared" si="0"/>
        <v>0</v>
      </c>
      <c r="P34" s="60"/>
      <c r="Q34" s="60"/>
      <c r="R34" s="60"/>
      <c r="S34" s="306">
        <f t="shared" si="1"/>
        <v>0</v>
      </c>
      <c r="T34" s="60"/>
      <c r="U34" s="60"/>
      <c r="V34" s="60"/>
      <c r="W34" s="306">
        <f t="shared" si="2"/>
        <v>0</v>
      </c>
      <c r="X34" s="60"/>
      <c r="Y34" s="60"/>
      <c r="Z34" s="60"/>
      <c r="AA34" s="306">
        <f t="shared" si="3"/>
        <v>0</v>
      </c>
      <c r="AB34" s="60"/>
      <c r="AC34" s="99"/>
      <c r="AD34" s="99"/>
      <c r="AE34" s="306">
        <f t="shared" si="4"/>
        <v>0</v>
      </c>
      <c r="AF34" s="60"/>
      <c r="AG34" s="60"/>
      <c r="AH34" s="60"/>
      <c r="AI34" s="306">
        <f t="shared" si="5"/>
        <v>0</v>
      </c>
      <c r="AJ34" s="60"/>
      <c r="AK34" s="99"/>
      <c r="AL34" s="99"/>
      <c r="AM34" s="306">
        <f t="shared" si="6"/>
        <v>0</v>
      </c>
      <c r="AN34" s="60"/>
      <c r="AO34" s="99"/>
      <c r="AP34" s="99"/>
      <c r="AQ34" s="306">
        <f t="shared" si="7"/>
        <v>0</v>
      </c>
      <c r="AR34" s="60"/>
      <c r="AS34" s="99"/>
      <c r="AT34" s="99"/>
      <c r="AU34" s="306">
        <f t="shared" si="15"/>
        <v>0</v>
      </c>
      <c r="AV34" s="60"/>
      <c r="AW34" s="99"/>
      <c r="AX34" s="99"/>
      <c r="AY34" s="306">
        <f t="shared" si="16"/>
        <v>0</v>
      </c>
      <c r="AZ34" s="60"/>
      <c r="BA34" s="99"/>
      <c r="BB34" s="99"/>
      <c r="BC34" s="306">
        <f t="shared" si="17"/>
        <v>0</v>
      </c>
      <c r="BD34" s="60"/>
      <c r="BE34" s="99"/>
      <c r="BF34" s="99"/>
      <c r="BG34" s="306">
        <f t="shared" si="8"/>
        <v>0</v>
      </c>
      <c r="BH34" s="60"/>
      <c r="BI34" s="99"/>
      <c r="BJ34" s="99"/>
      <c r="BK34" s="306">
        <f t="shared" si="9"/>
        <v>0</v>
      </c>
      <c r="BL34" s="60"/>
      <c r="BM34" s="99"/>
      <c r="BN34" s="99"/>
      <c r="BO34" s="306">
        <f t="shared" si="10"/>
        <v>0</v>
      </c>
      <c r="BP34" s="60"/>
      <c r="BQ34" s="99"/>
      <c r="BR34" s="99"/>
      <c r="BS34" s="306">
        <f t="shared" si="18"/>
        <v>0</v>
      </c>
      <c r="BT34" s="60"/>
      <c r="BU34" s="99"/>
      <c r="BV34" s="99"/>
      <c r="BW34" s="306">
        <f t="shared" si="19"/>
        <v>0</v>
      </c>
      <c r="BX34" s="60"/>
      <c r="BY34" s="99"/>
      <c r="BZ34" s="99"/>
      <c r="CA34" s="306">
        <f t="shared" si="20"/>
        <v>0</v>
      </c>
      <c r="CB34" s="60"/>
      <c r="CC34" s="99"/>
      <c r="CD34" s="99"/>
      <c r="CE34" s="306">
        <f t="shared" si="11"/>
        <v>0</v>
      </c>
      <c r="CF34" s="60"/>
      <c r="CG34" s="99"/>
      <c r="CH34" s="99"/>
      <c r="CI34" s="306">
        <f t="shared" si="12"/>
        <v>0</v>
      </c>
      <c r="CJ34" s="60"/>
      <c r="CK34" s="60"/>
      <c r="CL34" s="60"/>
      <c r="CM34" s="306">
        <f t="shared" si="13"/>
        <v>0</v>
      </c>
      <c r="CN34" s="60"/>
      <c r="CO34" s="99"/>
      <c r="CP34" s="99"/>
      <c r="CQ34" s="306">
        <f t="shared" si="21"/>
        <v>0</v>
      </c>
      <c r="CR34" s="60"/>
      <c r="CS34" s="99"/>
      <c r="CT34" s="99"/>
      <c r="CU34" s="306">
        <f t="shared" si="22"/>
        <v>0</v>
      </c>
      <c r="CV34" s="60"/>
      <c r="CW34" s="99"/>
      <c r="CX34" s="99"/>
      <c r="CY34" s="306">
        <f t="shared" si="23"/>
        <v>0</v>
      </c>
    </row>
    <row r="35" spans="2:103" ht="12.75" customHeight="1">
      <c r="B35" s="303">
        <v>20</v>
      </c>
      <c r="C35" s="486">
        <f>QCI!C34</f>
        <v>0</v>
      </c>
      <c r="D35" s="487"/>
      <c r="E35" s="488"/>
      <c r="F35" s="304">
        <f>QCI!Y34</f>
        <v>0</v>
      </c>
      <c r="G35" s="305">
        <f t="shared" si="24"/>
        <v>0</v>
      </c>
      <c r="H35" s="60"/>
      <c r="I35" s="60"/>
      <c r="J35" s="60"/>
      <c r="K35" s="306">
        <f t="shared" si="14"/>
        <v>0</v>
      </c>
      <c r="L35" s="60"/>
      <c r="M35" s="60"/>
      <c r="N35" s="60"/>
      <c r="O35" s="306">
        <f t="shared" si="0"/>
        <v>0</v>
      </c>
      <c r="P35" s="60"/>
      <c r="Q35" s="60"/>
      <c r="R35" s="60"/>
      <c r="S35" s="306">
        <f t="shared" si="1"/>
        <v>0</v>
      </c>
      <c r="T35" s="60"/>
      <c r="U35" s="60"/>
      <c r="V35" s="60"/>
      <c r="W35" s="306">
        <f t="shared" si="2"/>
        <v>0</v>
      </c>
      <c r="X35" s="60"/>
      <c r="Y35" s="60"/>
      <c r="Z35" s="60"/>
      <c r="AA35" s="306">
        <f t="shared" si="3"/>
        <v>0</v>
      </c>
      <c r="AB35" s="60"/>
      <c r="AC35" s="99"/>
      <c r="AD35" s="99"/>
      <c r="AE35" s="306">
        <f t="shared" si="4"/>
        <v>0</v>
      </c>
      <c r="AF35" s="60"/>
      <c r="AG35" s="60"/>
      <c r="AH35" s="60"/>
      <c r="AI35" s="306">
        <f t="shared" si="5"/>
        <v>0</v>
      </c>
      <c r="AJ35" s="60"/>
      <c r="AK35" s="99"/>
      <c r="AL35" s="99"/>
      <c r="AM35" s="306">
        <f t="shared" si="6"/>
        <v>0</v>
      </c>
      <c r="AN35" s="60"/>
      <c r="AO35" s="99"/>
      <c r="AP35" s="99"/>
      <c r="AQ35" s="306">
        <f t="shared" si="7"/>
        <v>0</v>
      </c>
      <c r="AR35" s="60"/>
      <c r="AS35" s="99"/>
      <c r="AT35" s="99"/>
      <c r="AU35" s="306">
        <f t="shared" si="15"/>
        <v>0</v>
      </c>
      <c r="AV35" s="60"/>
      <c r="AW35" s="99"/>
      <c r="AX35" s="99"/>
      <c r="AY35" s="306">
        <f t="shared" si="16"/>
        <v>0</v>
      </c>
      <c r="AZ35" s="60"/>
      <c r="BA35" s="99"/>
      <c r="BB35" s="99"/>
      <c r="BC35" s="306">
        <f t="shared" si="17"/>
        <v>0</v>
      </c>
      <c r="BD35" s="60"/>
      <c r="BE35" s="99"/>
      <c r="BF35" s="99"/>
      <c r="BG35" s="306">
        <f t="shared" si="8"/>
        <v>0</v>
      </c>
      <c r="BH35" s="60"/>
      <c r="BI35" s="99"/>
      <c r="BJ35" s="99"/>
      <c r="BK35" s="306">
        <f t="shared" si="9"/>
        <v>0</v>
      </c>
      <c r="BL35" s="60"/>
      <c r="BM35" s="99"/>
      <c r="BN35" s="99"/>
      <c r="BO35" s="306">
        <f t="shared" si="10"/>
        <v>0</v>
      </c>
      <c r="BP35" s="60"/>
      <c r="BQ35" s="99"/>
      <c r="BR35" s="99"/>
      <c r="BS35" s="306">
        <f t="shared" si="18"/>
        <v>0</v>
      </c>
      <c r="BT35" s="60"/>
      <c r="BU35" s="99"/>
      <c r="BV35" s="99"/>
      <c r="BW35" s="306">
        <f t="shared" si="19"/>
        <v>0</v>
      </c>
      <c r="BX35" s="60"/>
      <c r="BY35" s="99"/>
      <c r="BZ35" s="99"/>
      <c r="CA35" s="306">
        <f t="shared" si="20"/>
        <v>0</v>
      </c>
      <c r="CB35" s="60"/>
      <c r="CC35" s="99"/>
      <c r="CD35" s="99"/>
      <c r="CE35" s="306">
        <f t="shared" si="11"/>
        <v>0</v>
      </c>
      <c r="CF35" s="60"/>
      <c r="CG35" s="99"/>
      <c r="CH35" s="99"/>
      <c r="CI35" s="306">
        <f t="shared" si="12"/>
        <v>0</v>
      </c>
      <c r="CJ35" s="60"/>
      <c r="CK35" s="60"/>
      <c r="CL35" s="60"/>
      <c r="CM35" s="306">
        <f t="shared" si="13"/>
        <v>0</v>
      </c>
      <c r="CN35" s="60"/>
      <c r="CO35" s="99"/>
      <c r="CP35" s="99"/>
      <c r="CQ35" s="306">
        <f t="shared" si="21"/>
        <v>0</v>
      </c>
      <c r="CR35" s="60"/>
      <c r="CS35" s="99"/>
      <c r="CT35" s="99"/>
      <c r="CU35" s="306">
        <f t="shared" si="22"/>
        <v>0</v>
      </c>
      <c r="CV35" s="60"/>
      <c r="CW35" s="99"/>
      <c r="CX35" s="99"/>
      <c r="CY35" s="306">
        <f t="shared" si="23"/>
        <v>0</v>
      </c>
    </row>
    <row r="36" spans="2:103" ht="12.75" customHeight="1">
      <c r="B36" s="303">
        <v>21</v>
      </c>
      <c r="C36" s="486">
        <f>QCI!C35</f>
        <v>0</v>
      </c>
      <c r="D36" s="487"/>
      <c r="E36" s="488"/>
      <c r="F36" s="304">
        <f>QCI!Y35</f>
        <v>0</v>
      </c>
      <c r="G36" s="305">
        <f t="shared" si="24"/>
        <v>0</v>
      </c>
      <c r="H36" s="60"/>
      <c r="I36" s="60"/>
      <c r="J36" s="60"/>
      <c r="K36" s="306">
        <f t="shared" si="14"/>
        <v>0</v>
      </c>
      <c r="L36" s="60"/>
      <c r="M36" s="60"/>
      <c r="N36" s="60"/>
      <c r="O36" s="306">
        <f t="shared" si="0"/>
        <v>0</v>
      </c>
      <c r="P36" s="60"/>
      <c r="Q36" s="60"/>
      <c r="R36" s="60"/>
      <c r="S36" s="306">
        <f t="shared" si="1"/>
        <v>0</v>
      </c>
      <c r="T36" s="60"/>
      <c r="U36" s="60"/>
      <c r="V36" s="60"/>
      <c r="W36" s="306">
        <f t="shared" si="2"/>
        <v>0</v>
      </c>
      <c r="X36" s="60"/>
      <c r="Y36" s="60"/>
      <c r="Z36" s="60"/>
      <c r="AA36" s="306">
        <f t="shared" si="3"/>
        <v>0</v>
      </c>
      <c r="AB36" s="60"/>
      <c r="AC36" s="99"/>
      <c r="AD36" s="99"/>
      <c r="AE36" s="306">
        <f t="shared" si="4"/>
        <v>0</v>
      </c>
      <c r="AF36" s="60"/>
      <c r="AG36" s="60"/>
      <c r="AH36" s="60"/>
      <c r="AI36" s="306">
        <f t="shared" si="5"/>
        <v>0</v>
      </c>
      <c r="AJ36" s="60"/>
      <c r="AK36" s="99"/>
      <c r="AL36" s="99"/>
      <c r="AM36" s="306">
        <f t="shared" si="6"/>
        <v>0</v>
      </c>
      <c r="AN36" s="60"/>
      <c r="AO36" s="99"/>
      <c r="AP36" s="99"/>
      <c r="AQ36" s="306">
        <f t="shared" si="7"/>
        <v>0</v>
      </c>
      <c r="AR36" s="60"/>
      <c r="AS36" s="99"/>
      <c r="AT36" s="99"/>
      <c r="AU36" s="306">
        <f t="shared" si="15"/>
        <v>0</v>
      </c>
      <c r="AV36" s="60"/>
      <c r="AW36" s="99"/>
      <c r="AX36" s="99"/>
      <c r="AY36" s="306">
        <f t="shared" si="16"/>
        <v>0</v>
      </c>
      <c r="AZ36" s="60"/>
      <c r="BA36" s="99"/>
      <c r="BB36" s="99"/>
      <c r="BC36" s="306">
        <f t="shared" si="17"/>
        <v>0</v>
      </c>
      <c r="BD36" s="60"/>
      <c r="BE36" s="99"/>
      <c r="BF36" s="99"/>
      <c r="BG36" s="306">
        <f t="shared" si="8"/>
        <v>0</v>
      </c>
      <c r="BH36" s="60"/>
      <c r="BI36" s="99"/>
      <c r="BJ36" s="99"/>
      <c r="BK36" s="306">
        <f t="shared" si="9"/>
        <v>0</v>
      </c>
      <c r="BL36" s="60"/>
      <c r="BM36" s="99"/>
      <c r="BN36" s="99"/>
      <c r="BO36" s="306">
        <f t="shared" si="10"/>
        <v>0</v>
      </c>
      <c r="BP36" s="60"/>
      <c r="BQ36" s="99"/>
      <c r="BR36" s="99"/>
      <c r="BS36" s="306">
        <f t="shared" si="18"/>
        <v>0</v>
      </c>
      <c r="BT36" s="60"/>
      <c r="BU36" s="99"/>
      <c r="BV36" s="99"/>
      <c r="BW36" s="306">
        <f t="shared" si="19"/>
        <v>0</v>
      </c>
      <c r="BX36" s="60"/>
      <c r="BY36" s="99"/>
      <c r="BZ36" s="99"/>
      <c r="CA36" s="306">
        <f t="shared" si="20"/>
        <v>0</v>
      </c>
      <c r="CB36" s="60"/>
      <c r="CC36" s="99"/>
      <c r="CD36" s="99"/>
      <c r="CE36" s="306">
        <f t="shared" si="11"/>
        <v>0</v>
      </c>
      <c r="CF36" s="60"/>
      <c r="CG36" s="99"/>
      <c r="CH36" s="99"/>
      <c r="CI36" s="306">
        <f t="shared" si="12"/>
        <v>0</v>
      </c>
      <c r="CJ36" s="60"/>
      <c r="CK36" s="60"/>
      <c r="CL36" s="60"/>
      <c r="CM36" s="306">
        <f t="shared" si="13"/>
        <v>0</v>
      </c>
      <c r="CN36" s="60"/>
      <c r="CO36" s="99"/>
      <c r="CP36" s="99"/>
      <c r="CQ36" s="306">
        <f t="shared" si="21"/>
        <v>0</v>
      </c>
      <c r="CR36" s="60"/>
      <c r="CS36" s="99"/>
      <c r="CT36" s="99"/>
      <c r="CU36" s="306">
        <f t="shared" si="22"/>
        <v>0</v>
      </c>
      <c r="CV36" s="60"/>
      <c r="CW36" s="99"/>
      <c r="CX36" s="99"/>
      <c r="CY36" s="306">
        <f t="shared" si="23"/>
        <v>0</v>
      </c>
    </row>
    <row r="37" spans="2:103" ht="12.75" customHeight="1">
      <c r="B37" s="303">
        <v>22</v>
      </c>
      <c r="C37" s="486">
        <f>QCI!C36</f>
        <v>0</v>
      </c>
      <c r="D37" s="487"/>
      <c r="E37" s="488"/>
      <c r="F37" s="304">
        <f>QCI!Y36</f>
        <v>0</v>
      </c>
      <c r="G37" s="305">
        <f t="shared" si="24"/>
        <v>0</v>
      </c>
      <c r="H37" s="60"/>
      <c r="I37" s="60"/>
      <c r="J37" s="60"/>
      <c r="K37" s="306">
        <f t="shared" si="14"/>
        <v>0</v>
      </c>
      <c r="L37" s="60"/>
      <c r="M37" s="60"/>
      <c r="N37" s="60"/>
      <c r="O37" s="306">
        <f t="shared" si="0"/>
        <v>0</v>
      </c>
      <c r="P37" s="60"/>
      <c r="Q37" s="60"/>
      <c r="R37" s="60"/>
      <c r="S37" s="306">
        <f t="shared" si="1"/>
        <v>0</v>
      </c>
      <c r="T37" s="60"/>
      <c r="U37" s="60"/>
      <c r="V37" s="60"/>
      <c r="W37" s="306">
        <f t="shared" si="2"/>
        <v>0</v>
      </c>
      <c r="X37" s="60"/>
      <c r="Y37" s="60"/>
      <c r="Z37" s="60"/>
      <c r="AA37" s="306">
        <f t="shared" si="3"/>
        <v>0</v>
      </c>
      <c r="AB37" s="60"/>
      <c r="AC37" s="99"/>
      <c r="AD37" s="99"/>
      <c r="AE37" s="306">
        <f t="shared" si="4"/>
        <v>0</v>
      </c>
      <c r="AF37" s="60"/>
      <c r="AG37" s="60"/>
      <c r="AH37" s="60"/>
      <c r="AI37" s="306">
        <f t="shared" si="5"/>
        <v>0</v>
      </c>
      <c r="AJ37" s="60"/>
      <c r="AK37" s="99"/>
      <c r="AL37" s="99"/>
      <c r="AM37" s="306">
        <f t="shared" si="6"/>
        <v>0</v>
      </c>
      <c r="AN37" s="60"/>
      <c r="AO37" s="99"/>
      <c r="AP37" s="99"/>
      <c r="AQ37" s="306">
        <f t="shared" si="7"/>
        <v>0</v>
      </c>
      <c r="AR37" s="60"/>
      <c r="AS37" s="99"/>
      <c r="AT37" s="99"/>
      <c r="AU37" s="306">
        <f t="shared" si="15"/>
        <v>0</v>
      </c>
      <c r="AV37" s="60"/>
      <c r="AW37" s="99"/>
      <c r="AX37" s="99"/>
      <c r="AY37" s="306">
        <f t="shared" si="16"/>
        <v>0</v>
      </c>
      <c r="AZ37" s="60"/>
      <c r="BA37" s="99"/>
      <c r="BB37" s="99"/>
      <c r="BC37" s="306">
        <f t="shared" si="17"/>
        <v>0</v>
      </c>
      <c r="BD37" s="60"/>
      <c r="BE37" s="99"/>
      <c r="BF37" s="99"/>
      <c r="BG37" s="306">
        <f t="shared" si="8"/>
        <v>0</v>
      </c>
      <c r="BH37" s="60"/>
      <c r="BI37" s="99"/>
      <c r="BJ37" s="99"/>
      <c r="BK37" s="306">
        <f t="shared" si="9"/>
        <v>0</v>
      </c>
      <c r="BL37" s="60"/>
      <c r="BM37" s="99"/>
      <c r="BN37" s="99"/>
      <c r="BO37" s="306">
        <f t="shared" si="10"/>
        <v>0</v>
      </c>
      <c r="BP37" s="60"/>
      <c r="BQ37" s="99"/>
      <c r="BR37" s="99"/>
      <c r="BS37" s="306">
        <f t="shared" si="18"/>
        <v>0</v>
      </c>
      <c r="BT37" s="60"/>
      <c r="BU37" s="99"/>
      <c r="BV37" s="99"/>
      <c r="BW37" s="306">
        <f t="shared" si="19"/>
        <v>0</v>
      </c>
      <c r="BX37" s="60"/>
      <c r="BY37" s="99"/>
      <c r="BZ37" s="99"/>
      <c r="CA37" s="306">
        <f t="shared" si="20"/>
        <v>0</v>
      </c>
      <c r="CB37" s="60"/>
      <c r="CC37" s="99"/>
      <c r="CD37" s="99"/>
      <c r="CE37" s="306">
        <f t="shared" si="11"/>
        <v>0</v>
      </c>
      <c r="CF37" s="60"/>
      <c r="CG37" s="99"/>
      <c r="CH37" s="99"/>
      <c r="CI37" s="306">
        <f t="shared" si="12"/>
        <v>0</v>
      </c>
      <c r="CJ37" s="60"/>
      <c r="CK37" s="60"/>
      <c r="CL37" s="60"/>
      <c r="CM37" s="306">
        <f t="shared" si="13"/>
        <v>0</v>
      </c>
      <c r="CN37" s="60"/>
      <c r="CO37" s="99"/>
      <c r="CP37" s="99"/>
      <c r="CQ37" s="306">
        <f t="shared" si="21"/>
        <v>0</v>
      </c>
      <c r="CR37" s="60"/>
      <c r="CS37" s="99"/>
      <c r="CT37" s="99"/>
      <c r="CU37" s="306">
        <f t="shared" si="22"/>
        <v>0</v>
      </c>
      <c r="CV37" s="60"/>
      <c r="CW37" s="99"/>
      <c r="CX37" s="99"/>
      <c r="CY37" s="306">
        <f t="shared" si="23"/>
        <v>0</v>
      </c>
    </row>
    <row r="38" spans="2:103" ht="12.75" customHeight="1">
      <c r="B38" s="303">
        <v>23</v>
      </c>
      <c r="C38" s="486">
        <f>QCI!C37</f>
        <v>0</v>
      </c>
      <c r="D38" s="487"/>
      <c r="E38" s="488"/>
      <c r="F38" s="304">
        <f>QCI!Y37</f>
        <v>0</v>
      </c>
      <c r="G38" s="305">
        <f t="shared" si="24"/>
        <v>0</v>
      </c>
      <c r="H38" s="60"/>
      <c r="I38" s="60"/>
      <c r="J38" s="60"/>
      <c r="K38" s="306">
        <f t="shared" si="14"/>
        <v>0</v>
      </c>
      <c r="L38" s="60"/>
      <c r="M38" s="60"/>
      <c r="N38" s="60"/>
      <c r="O38" s="306">
        <f t="shared" si="0"/>
        <v>0</v>
      </c>
      <c r="P38" s="60"/>
      <c r="Q38" s="60"/>
      <c r="R38" s="60"/>
      <c r="S38" s="306">
        <f t="shared" si="1"/>
        <v>0</v>
      </c>
      <c r="T38" s="60"/>
      <c r="U38" s="60"/>
      <c r="V38" s="60"/>
      <c r="W38" s="306">
        <f t="shared" si="2"/>
        <v>0</v>
      </c>
      <c r="X38" s="60"/>
      <c r="Y38" s="60"/>
      <c r="Z38" s="60"/>
      <c r="AA38" s="306">
        <f t="shared" si="3"/>
        <v>0</v>
      </c>
      <c r="AB38" s="60"/>
      <c r="AC38" s="99"/>
      <c r="AD38" s="99"/>
      <c r="AE38" s="306">
        <f t="shared" si="4"/>
        <v>0</v>
      </c>
      <c r="AF38" s="60"/>
      <c r="AG38" s="60"/>
      <c r="AH38" s="60"/>
      <c r="AI38" s="306">
        <f t="shared" si="5"/>
        <v>0</v>
      </c>
      <c r="AJ38" s="60"/>
      <c r="AK38" s="99"/>
      <c r="AL38" s="99"/>
      <c r="AM38" s="306">
        <f t="shared" si="6"/>
        <v>0</v>
      </c>
      <c r="AN38" s="60"/>
      <c r="AO38" s="99"/>
      <c r="AP38" s="99"/>
      <c r="AQ38" s="306">
        <f t="shared" si="7"/>
        <v>0</v>
      </c>
      <c r="AR38" s="60"/>
      <c r="AS38" s="99"/>
      <c r="AT38" s="99"/>
      <c r="AU38" s="306">
        <f t="shared" si="15"/>
        <v>0</v>
      </c>
      <c r="AV38" s="60"/>
      <c r="AW38" s="99"/>
      <c r="AX38" s="99"/>
      <c r="AY38" s="306">
        <f t="shared" si="16"/>
        <v>0</v>
      </c>
      <c r="AZ38" s="60"/>
      <c r="BA38" s="99"/>
      <c r="BB38" s="99"/>
      <c r="BC38" s="306">
        <f t="shared" si="17"/>
        <v>0</v>
      </c>
      <c r="BD38" s="60"/>
      <c r="BE38" s="99"/>
      <c r="BF38" s="99"/>
      <c r="BG38" s="306">
        <f t="shared" si="8"/>
        <v>0</v>
      </c>
      <c r="BH38" s="60"/>
      <c r="BI38" s="99"/>
      <c r="BJ38" s="99"/>
      <c r="BK38" s="306">
        <f t="shared" si="9"/>
        <v>0</v>
      </c>
      <c r="BL38" s="60"/>
      <c r="BM38" s="99"/>
      <c r="BN38" s="99"/>
      <c r="BO38" s="306">
        <f t="shared" si="10"/>
        <v>0</v>
      </c>
      <c r="BP38" s="60"/>
      <c r="BQ38" s="99"/>
      <c r="BR38" s="99"/>
      <c r="BS38" s="306">
        <f t="shared" si="18"/>
        <v>0</v>
      </c>
      <c r="BT38" s="60"/>
      <c r="BU38" s="99"/>
      <c r="BV38" s="99"/>
      <c r="BW38" s="306">
        <f t="shared" si="19"/>
        <v>0</v>
      </c>
      <c r="BX38" s="60"/>
      <c r="BY38" s="99"/>
      <c r="BZ38" s="99"/>
      <c r="CA38" s="306">
        <f t="shared" si="20"/>
        <v>0</v>
      </c>
      <c r="CB38" s="60"/>
      <c r="CC38" s="99"/>
      <c r="CD38" s="99"/>
      <c r="CE38" s="306">
        <f t="shared" si="11"/>
        <v>0</v>
      </c>
      <c r="CF38" s="60"/>
      <c r="CG38" s="99"/>
      <c r="CH38" s="99"/>
      <c r="CI38" s="306">
        <f t="shared" si="12"/>
        <v>0</v>
      </c>
      <c r="CJ38" s="60"/>
      <c r="CK38" s="60"/>
      <c r="CL38" s="60"/>
      <c r="CM38" s="306">
        <f t="shared" si="13"/>
        <v>0</v>
      </c>
      <c r="CN38" s="60"/>
      <c r="CO38" s="99"/>
      <c r="CP38" s="99"/>
      <c r="CQ38" s="306">
        <f t="shared" si="21"/>
        <v>0</v>
      </c>
      <c r="CR38" s="60"/>
      <c r="CS38" s="99"/>
      <c r="CT38" s="99"/>
      <c r="CU38" s="306">
        <f t="shared" si="22"/>
        <v>0</v>
      </c>
      <c r="CV38" s="60"/>
      <c r="CW38" s="99"/>
      <c r="CX38" s="99"/>
      <c r="CY38" s="306">
        <f t="shared" si="23"/>
        <v>0</v>
      </c>
    </row>
    <row r="39" spans="2:103" ht="12.75" customHeight="1">
      <c r="B39" s="303">
        <v>24</v>
      </c>
      <c r="C39" s="486">
        <f>QCI!C38</f>
        <v>0</v>
      </c>
      <c r="D39" s="487"/>
      <c r="E39" s="488"/>
      <c r="F39" s="304">
        <f>QCI!Y38</f>
        <v>0</v>
      </c>
      <c r="G39" s="305">
        <f t="shared" si="24"/>
        <v>0</v>
      </c>
      <c r="H39" s="60"/>
      <c r="I39" s="60"/>
      <c r="J39" s="60"/>
      <c r="K39" s="306">
        <f t="shared" si="14"/>
        <v>0</v>
      </c>
      <c r="L39" s="60"/>
      <c r="M39" s="60"/>
      <c r="N39" s="60"/>
      <c r="O39" s="306">
        <f t="shared" si="0"/>
        <v>0</v>
      </c>
      <c r="P39" s="60"/>
      <c r="Q39" s="60"/>
      <c r="R39" s="60"/>
      <c r="S39" s="306">
        <f t="shared" si="1"/>
        <v>0</v>
      </c>
      <c r="T39" s="60"/>
      <c r="U39" s="60"/>
      <c r="V39" s="60"/>
      <c r="W39" s="306">
        <f t="shared" si="2"/>
        <v>0</v>
      </c>
      <c r="X39" s="60"/>
      <c r="Y39" s="60"/>
      <c r="Z39" s="60"/>
      <c r="AA39" s="306">
        <f t="shared" si="3"/>
        <v>0</v>
      </c>
      <c r="AB39" s="60"/>
      <c r="AC39" s="99"/>
      <c r="AD39" s="99"/>
      <c r="AE39" s="306">
        <f t="shared" si="4"/>
        <v>0</v>
      </c>
      <c r="AF39" s="60"/>
      <c r="AG39" s="60"/>
      <c r="AH39" s="60"/>
      <c r="AI39" s="306">
        <f t="shared" si="5"/>
        <v>0</v>
      </c>
      <c r="AJ39" s="60"/>
      <c r="AK39" s="99"/>
      <c r="AL39" s="99"/>
      <c r="AM39" s="306">
        <f t="shared" si="6"/>
        <v>0</v>
      </c>
      <c r="AN39" s="60"/>
      <c r="AO39" s="99"/>
      <c r="AP39" s="99"/>
      <c r="AQ39" s="306">
        <f t="shared" si="7"/>
        <v>0</v>
      </c>
      <c r="AR39" s="60"/>
      <c r="AS39" s="99"/>
      <c r="AT39" s="99"/>
      <c r="AU39" s="306">
        <f t="shared" si="15"/>
        <v>0</v>
      </c>
      <c r="AV39" s="60"/>
      <c r="AW39" s="99"/>
      <c r="AX39" s="99"/>
      <c r="AY39" s="306">
        <f t="shared" si="16"/>
        <v>0</v>
      </c>
      <c r="AZ39" s="60"/>
      <c r="BA39" s="99"/>
      <c r="BB39" s="99"/>
      <c r="BC39" s="306">
        <f t="shared" si="17"/>
        <v>0</v>
      </c>
      <c r="BD39" s="60"/>
      <c r="BE39" s="99"/>
      <c r="BF39" s="99"/>
      <c r="BG39" s="306">
        <f t="shared" si="8"/>
        <v>0</v>
      </c>
      <c r="BH39" s="60"/>
      <c r="BI39" s="99"/>
      <c r="BJ39" s="99"/>
      <c r="BK39" s="306">
        <f t="shared" si="9"/>
        <v>0</v>
      </c>
      <c r="BL39" s="60"/>
      <c r="BM39" s="99"/>
      <c r="BN39" s="99"/>
      <c r="BO39" s="306">
        <f t="shared" si="10"/>
        <v>0</v>
      </c>
      <c r="BP39" s="60"/>
      <c r="BQ39" s="99"/>
      <c r="BR39" s="99"/>
      <c r="BS39" s="306">
        <f t="shared" si="18"/>
        <v>0</v>
      </c>
      <c r="BT39" s="60"/>
      <c r="BU39" s="99"/>
      <c r="BV39" s="99"/>
      <c r="BW39" s="306">
        <f t="shared" si="19"/>
        <v>0</v>
      </c>
      <c r="BX39" s="60"/>
      <c r="BY39" s="99"/>
      <c r="BZ39" s="99"/>
      <c r="CA39" s="306">
        <f t="shared" si="20"/>
        <v>0</v>
      </c>
      <c r="CB39" s="60"/>
      <c r="CC39" s="99"/>
      <c r="CD39" s="99"/>
      <c r="CE39" s="306">
        <f t="shared" si="11"/>
        <v>0</v>
      </c>
      <c r="CF39" s="60"/>
      <c r="CG39" s="99"/>
      <c r="CH39" s="99"/>
      <c r="CI39" s="306">
        <f t="shared" si="12"/>
        <v>0</v>
      </c>
      <c r="CJ39" s="60"/>
      <c r="CK39" s="60"/>
      <c r="CL39" s="60"/>
      <c r="CM39" s="306">
        <f t="shared" si="13"/>
        <v>0</v>
      </c>
      <c r="CN39" s="60"/>
      <c r="CO39" s="99"/>
      <c r="CP39" s="99"/>
      <c r="CQ39" s="306">
        <f t="shared" si="21"/>
        <v>0</v>
      </c>
      <c r="CR39" s="60"/>
      <c r="CS39" s="99"/>
      <c r="CT39" s="99"/>
      <c r="CU39" s="306">
        <f t="shared" si="22"/>
        <v>0</v>
      </c>
      <c r="CV39" s="60"/>
      <c r="CW39" s="99"/>
      <c r="CX39" s="99"/>
      <c r="CY39" s="306">
        <f t="shared" si="23"/>
        <v>0</v>
      </c>
    </row>
    <row r="40" spans="2:103" ht="12.75" customHeight="1" thickBot="1">
      <c r="B40" s="307">
        <v>25</v>
      </c>
      <c r="C40" s="495">
        <f>QCI!C39</f>
        <v>0</v>
      </c>
      <c r="D40" s="496"/>
      <c r="E40" s="497"/>
      <c r="F40" s="308">
        <f>QCI!Y39</f>
        <v>0</v>
      </c>
      <c r="G40" s="309">
        <f t="shared" si="24"/>
        <v>0</v>
      </c>
      <c r="H40" s="102"/>
      <c r="I40" s="102"/>
      <c r="J40" s="102"/>
      <c r="K40" s="310">
        <f t="shared" si="14"/>
        <v>0</v>
      </c>
      <c r="L40" s="102"/>
      <c r="M40" s="102"/>
      <c r="N40" s="102"/>
      <c r="O40" s="310">
        <f t="shared" si="0"/>
        <v>0</v>
      </c>
      <c r="P40" s="102"/>
      <c r="Q40" s="102"/>
      <c r="R40" s="102"/>
      <c r="S40" s="310">
        <f t="shared" si="1"/>
        <v>0</v>
      </c>
      <c r="T40" s="102"/>
      <c r="U40" s="102"/>
      <c r="V40" s="102"/>
      <c r="W40" s="310">
        <f t="shared" si="2"/>
        <v>0</v>
      </c>
      <c r="X40" s="102"/>
      <c r="Y40" s="102"/>
      <c r="Z40" s="102"/>
      <c r="AA40" s="310">
        <f t="shared" si="3"/>
        <v>0</v>
      </c>
      <c r="AB40" s="102"/>
      <c r="AC40" s="103"/>
      <c r="AD40" s="103"/>
      <c r="AE40" s="310">
        <f t="shared" si="4"/>
        <v>0</v>
      </c>
      <c r="AF40" s="102"/>
      <c r="AG40" s="102"/>
      <c r="AH40" s="102"/>
      <c r="AI40" s="310">
        <f t="shared" si="5"/>
        <v>0</v>
      </c>
      <c r="AJ40" s="102"/>
      <c r="AK40" s="103"/>
      <c r="AL40" s="103"/>
      <c r="AM40" s="310">
        <f t="shared" si="6"/>
        <v>0</v>
      </c>
      <c r="AN40" s="102"/>
      <c r="AO40" s="103"/>
      <c r="AP40" s="103"/>
      <c r="AQ40" s="310">
        <f t="shared" si="7"/>
        <v>0</v>
      </c>
      <c r="AR40" s="102"/>
      <c r="AS40" s="103"/>
      <c r="AT40" s="103"/>
      <c r="AU40" s="310">
        <f t="shared" si="15"/>
        <v>0</v>
      </c>
      <c r="AV40" s="102"/>
      <c r="AW40" s="103"/>
      <c r="AX40" s="103"/>
      <c r="AY40" s="310">
        <f t="shared" si="16"/>
        <v>0</v>
      </c>
      <c r="AZ40" s="102"/>
      <c r="BA40" s="103"/>
      <c r="BB40" s="103"/>
      <c r="BC40" s="310">
        <f t="shared" si="17"/>
        <v>0</v>
      </c>
      <c r="BD40" s="102"/>
      <c r="BE40" s="103"/>
      <c r="BF40" s="103"/>
      <c r="BG40" s="310">
        <f t="shared" si="8"/>
        <v>0</v>
      </c>
      <c r="BH40" s="102"/>
      <c r="BI40" s="103"/>
      <c r="BJ40" s="103"/>
      <c r="BK40" s="310">
        <f t="shared" si="9"/>
        <v>0</v>
      </c>
      <c r="BL40" s="102"/>
      <c r="BM40" s="103"/>
      <c r="BN40" s="103"/>
      <c r="BO40" s="310">
        <f t="shared" si="10"/>
        <v>0</v>
      </c>
      <c r="BP40" s="102"/>
      <c r="BQ40" s="103"/>
      <c r="BR40" s="103"/>
      <c r="BS40" s="310">
        <f t="shared" si="18"/>
        <v>0</v>
      </c>
      <c r="BT40" s="102"/>
      <c r="BU40" s="103"/>
      <c r="BV40" s="103"/>
      <c r="BW40" s="310">
        <f t="shared" si="19"/>
        <v>0</v>
      </c>
      <c r="BX40" s="102"/>
      <c r="BY40" s="103"/>
      <c r="BZ40" s="103"/>
      <c r="CA40" s="310">
        <f t="shared" si="20"/>
        <v>0</v>
      </c>
      <c r="CB40" s="102"/>
      <c r="CC40" s="103"/>
      <c r="CD40" s="103"/>
      <c r="CE40" s="310">
        <f t="shared" si="11"/>
        <v>0</v>
      </c>
      <c r="CF40" s="102"/>
      <c r="CG40" s="103"/>
      <c r="CH40" s="103"/>
      <c r="CI40" s="310">
        <f t="shared" si="12"/>
        <v>0</v>
      </c>
      <c r="CJ40" s="102"/>
      <c r="CK40" s="102"/>
      <c r="CL40" s="102"/>
      <c r="CM40" s="310">
        <f t="shared" si="13"/>
        <v>0</v>
      </c>
      <c r="CN40" s="102"/>
      <c r="CO40" s="103"/>
      <c r="CP40" s="103"/>
      <c r="CQ40" s="310">
        <f t="shared" si="21"/>
        <v>0</v>
      </c>
      <c r="CR40" s="102"/>
      <c r="CS40" s="103"/>
      <c r="CT40" s="103"/>
      <c r="CU40" s="310">
        <f t="shared" si="22"/>
        <v>0</v>
      </c>
      <c r="CV40" s="102"/>
      <c r="CW40" s="103"/>
      <c r="CX40" s="103"/>
      <c r="CY40" s="310">
        <f t="shared" si="23"/>
        <v>0</v>
      </c>
    </row>
    <row r="41" spans="2:103" ht="12.75" customHeight="1" thickTop="1">
      <c r="B41" s="311"/>
      <c r="C41" s="312" t="s">
        <v>26</v>
      </c>
      <c r="D41" s="313"/>
      <c r="E41" s="314"/>
      <c r="F41" s="315"/>
      <c r="G41" s="316"/>
      <c r="H41" s="317">
        <f>IF(SUM(H16:H40)=0,0,SUMPRODUCT(G16:G40,H16:H40))</f>
        <v>14.705690413783465</v>
      </c>
      <c r="I41" s="317"/>
      <c r="J41" s="317"/>
      <c r="K41" s="318">
        <f>H41</f>
        <v>14.705690413783465</v>
      </c>
      <c r="L41" s="317">
        <f>SUMPRODUCT($G16:$G40,L16:L40)</f>
        <v>16.981335615261081</v>
      </c>
      <c r="M41" s="317"/>
      <c r="N41" s="317"/>
      <c r="O41" s="318">
        <f t="shared" si="0"/>
        <v>31.687026029044546</v>
      </c>
      <c r="P41" s="317">
        <f>SUMPRODUCT($G16:$G40,P16:P40)</f>
        <v>24.228353112051547</v>
      </c>
      <c r="Q41" s="317"/>
      <c r="R41" s="317"/>
      <c r="S41" s="318">
        <f t="shared" si="1"/>
        <v>55.915379141096096</v>
      </c>
      <c r="T41" s="317">
        <f>SUMPRODUCT($G16:$G40,T16:T40)</f>
        <v>30.192814818379784</v>
      </c>
      <c r="U41" s="317"/>
      <c r="V41" s="317"/>
      <c r="W41" s="318">
        <f t="shared" si="2"/>
        <v>86.108193959475884</v>
      </c>
      <c r="X41" s="317">
        <f>SUMPRODUCT($G16:$G40,X16:X40)</f>
        <v>13.891806040524129</v>
      </c>
      <c r="Y41" s="317"/>
      <c r="Z41" s="317"/>
      <c r="AA41" s="318">
        <f t="shared" si="3"/>
        <v>100.00000000000001</v>
      </c>
      <c r="AB41" s="317">
        <f>SUMPRODUCT($G16:$G40,AB16:AB40)</f>
        <v>0</v>
      </c>
      <c r="AC41" s="331"/>
      <c r="AD41" s="331"/>
      <c r="AE41" s="318">
        <f t="shared" si="4"/>
        <v>100.00000000000001</v>
      </c>
      <c r="AF41" s="317">
        <f>SUMPRODUCT($G16:$G40,AF16:AF40)</f>
        <v>0</v>
      </c>
      <c r="AG41" s="317"/>
      <c r="AH41" s="317"/>
      <c r="AI41" s="318">
        <f t="shared" si="5"/>
        <v>100.00000000000001</v>
      </c>
      <c r="AJ41" s="317">
        <f>SUMPRODUCT($G16:$G40,AJ16:AJ40)</f>
        <v>0</v>
      </c>
      <c r="AK41" s="331"/>
      <c r="AL41" s="331"/>
      <c r="AM41" s="318">
        <f t="shared" si="6"/>
        <v>100.00000000000001</v>
      </c>
      <c r="AN41" s="317">
        <f>SUMPRODUCT($G16:$G40,AN16:AN40)</f>
        <v>0</v>
      </c>
      <c r="AO41" s="331"/>
      <c r="AP41" s="331"/>
      <c r="AQ41" s="318">
        <f t="shared" si="7"/>
        <v>100.00000000000001</v>
      </c>
      <c r="AR41" s="317">
        <f>SUMPRODUCT($G16:$G40,AR16:AR40)</f>
        <v>0</v>
      </c>
      <c r="AS41" s="331"/>
      <c r="AT41" s="331"/>
      <c r="AU41" s="318">
        <f t="shared" si="15"/>
        <v>100.00000000000001</v>
      </c>
      <c r="AV41" s="317">
        <f>SUMPRODUCT($G16:$G40,AV16:AV40)</f>
        <v>0</v>
      </c>
      <c r="AW41" s="331"/>
      <c r="AX41" s="331"/>
      <c r="AY41" s="318">
        <f t="shared" si="16"/>
        <v>100.00000000000001</v>
      </c>
      <c r="AZ41" s="317">
        <f>SUMPRODUCT($G16:$G40,AZ16:AZ40)</f>
        <v>0</v>
      </c>
      <c r="BA41" s="331"/>
      <c r="BB41" s="331"/>
      <c r="BC41" s="318">
        <f t="shared" si="17"/>
        <v>100.00000000000001</v>
      </c>
      <c r="BD41" s="317">
        <f>SUMPRODUCT($G16:$G40,BD16:BD40)</f>
        <v>0</v>
      </c>
      <c r="BE41" s="331"/>
      <c r="BF41" s="331"/>
      <c r="BG41" s="318">
        <f t="shared" si="8"/>
        <v>100.00000000000001</v>
      </c>
      <c r="BH41" s="317">
        <f>SUMPRODUCT($G16:$G40,BH16:BH40)</f>
        <v>0</v>
      </c>
      <c r="BI41" s="331"/>
      <c r="BJ41" s="331"/>
      <c r="BK41" s="318">
        <f t="shared" si="9"/>
        <v>100.00000000000001</v>
      </c>
      <c r="BL41" s="317">
        <f>SUMPRODUCT($G16:$G40,BL16:BL40)</f>
        <v>0</v>
      </c>
      <c r="BM41" s="104"/>
      <c r="BN41" s="104"/>
      <c r="BO41" s="318">
        <f t="shared" si="10"/>
        <v>100.00000000000001</v>
      </c>
      <c r="BP41" s="317">
        <f>SUMPRODUCT($G16:$G40,BP16:BP40)</f>
        <v>0</v>
      </c>
      <c r="BQ41" s="331"/>
      <c r="BR41" s="331"/>
      <c r="BS41" s="318">
        <f t="shared" si="18"/>
        <v>100.00000000000001</v>
      </c>
      <c r="BT41" s="317">
        <f>SUMPRODUCT($G16:$G40,BT16:BT40)</f>
        <v>0</v>
      </c>
      <c r="BU41" s="331"/>
      <c r="BV41" s="331"/>
      <c r="BW41" s="318">
        <f t="shared" si="19"/>
        <v>100.00000000000001</v>
      </c>
      <c r="BX41" s="317">
        <f>SUMPRODUCT($G16:$G40,BX16:BX40)</f>
        <v>0</v>
      </c>
      <c r="BY41" s="331"/>
      <c r="BZ41" s="331"/>
      <c r="CA41" s="318">
        <f t="shared" si="20"/>
        <v>100.00000000000001</v>
      </c>
      <c r="CB41" s="317">
        <f>SUMPRODUCT($G16:$G40,CB16:CB40)</f>
        <v>0</v>
      </c>
      <c r="CC41" s="331"/>
      <c r="CD41" s="331"/>
      <c r="CE41" s="318">
        <f t="shared" si="11"/>
        <v>100.00000000000001</v>
      </c>
      <c r="CF41" s="317">
        <f>SUMPRODUCT($G16:$G40,CF16:CF40)</f>
        <v>0</v>
      </c>
      <c r="CG41" s="331"/>
      <c r="CH41" s="331"/>
      <c r="CI41" s="318">
        <f t="shared" si="12"/>
        <v>100.00000000000001</v>
      </c>
      <c r="CJ41" s="317">
        <f>SUMPRODUCT($G16:$G40,CJ16:CJ40)</f>
        <v>0</v>
      </c>
      <c r="CK41" s="317"/>
      <c r="CL41" s="317"/>
      <c r="CM41" s="318">
        <f t="shared" si="13"/>
        <v>100.00000000000001</v>
      </c>
      <c r="CN41" s="317">
        <f>SUMPRODUCT($G16:$G40,CN16:CN40)</f>
        <v>0</v>
      </c>
      <c r="CO41" s="331"/>
      <c r="CP41" s="331"/>
      <c r="CQ41" s="318">
        <f t="shared" si="21"/>
        <v>100.00000000000001</v>
      </c>
      <c r="CR41" s="317">
        <f>SUMPRODUCT($G16:$G40,CR16:CR40)</f>
        <v>0</v>
      </c>
      <c r="CS41" s="331"/>
      <c r="CT41" s="331"/>
      <c r="CU41" s="318">
        <f t="shared" si="22"/>
        <v>100.00000000000001</v>
      </c>
      <c r="CV41" s="317">
        <f>SUMPRODUCT($G16:$G40,CV16:CV40)</f>
        <v>0</v>
      </c>
      <c r="CW41" s="331"/>
      <c r="CX41" s="331"/>
      <c r="CY41" s="318">
        <f t="shared" si="23"/>
        <v>100.00000000000001</v>
      </c>
    </row>
    <row r="42" spans="2:103" ht="12.75" customHeight="1">
      <c r="B42" s="319"/>
      <c r="C42" s="320" t="s">
        <v>25</v>
      </c>
      <c r="D42" s="321"/>
      <c r="E42" s="322"/>
      <c r="F42" s="304">
        <f>SUM(F16:F40)</f>
        <v>696697.49</v>
      </c>
      <c r="G42" s="305">
        <f>IF(F42=0,0,F42/F42)</f>
        <v>1</v>
      </c>
      <c r="H42" s="323">
        <f>SUMPRODUCT(F16:F40,H16:H40)/100</f>
        <v>102454.17599999999</v>
      </c>
      <c r="I42" s="323"/>
      <c r="J42" s="323"/>
      <c r="K42" s="306">
        <f>H42</f>
        <v>102454.17599999999</v>
      </c>
      <c r="L42" s="323">
        <f>SUMPRODUCT($F16:$F40,L16:L40)/100</f>
        <v>118308.53899999999</v>
      </c>
      <c r="M42" s="323"/>
      <c r="N42" s="323"/>
      <c r="O42" s="306">
        <f t="shared" si="0"/>
        <v>220762.71499999997</v>
      </c>
      <c r="P42" s="323">
        <f>SUMPRODUCT($F16:$F40,P16:P40)/100</f>
        <v>168798.32800000001</v>
      </c>
      <c r="Q42" s="323"/>
      <c r="R42" s="323"/>
      <c r="S42" s="306">
        <f t="shared" si="1"/>
        <v>389561.04299999995</v>
      </c>
      <c r="T42" s="323">
        <f>SUMPRODUCT($F16:$F40,T16:T40)/100</f>
        <v>210352.58300000001</v>
      </c>
      <c r="U42" s="323"/>
      <c r="V42" s="323"/>
      <c r="W42" s="306">
        <f t="shared" si="2"/>
        <v>599913.62599999993</v>
      </c>
      <c r="X42" s="323">
        <f>SUMPRODUCT($F16:$F40,X16:X40)/100</f>
        <v>96783.864000000001</v>
      </c>
      <c r="Y42" s="323"/>
      <c r="Z42" s="323"/>
      <c r="AA42" s="306">
        <f t="shared" si="3"/>
        <v>696697.49</v>
      </c>
      <c r="AB42" s="323">
        <f>SUMPRODUCT($F16:$F40,AB16:AB40)/100</f>
        <v>0</v>
      </c>
      <c r="AC42" s="332"/>
      <c r="AD42" s="332"/>
      <c r="AE42" s="306">
        <f t="shared" si="4"/>
        <v>696697.49</v>
      </c>
      <c r="AF42" s="323">
        <f>SUMPRODUCT($F16:$F40,AF16:AF40)/100</f>
        <v>0</v>
      </c>
      <c r="AG42" s="323"/>
      <c r="AH42" s="323"/>
      <c r="AI42" s="306">
        <f t="shared" si="5"/>
        <v>696697.49</v>
      </c>
      <c r="AJ42" s="323">
        <f>SUMPRODUCT($F16:$F40,AJ16:AJ40)/100</f>
        <v>0</v>
      </c>
      <c r="AK42" s="332"/>
      <c r="AL42" s="332"/>
      <c r="AM42" s="306">
        <f t="shared" si="6"/>
        <v>696697.49</v>
      </c>
      <c r="AN42" s="323">
        <f>SUMPRODUCT($F16:$F40,AN16:AN40)/100</f>
        <v>0</v>
      </c>
      <c r="AO42" s="332"/>
      <c r="AP42" s="332"/>
      <c r="AQ42" s="306">
        <f t="shared" si="7"/>
        <v>696697.49</v>
      </c>
      <c r="AR42" s="323">
        <f>SUMPRODUCT($F16:$F40,AR16:AR40)/100</f>
        <v>0</v>
      </c>
      <c r="AS42" s="332"/>
      <c r="AT42" s="332"/>
      <c r="AU42" s="306">
        <f t="shared" si="15"/>
        <v>696697.49</v>
      </c>
      <c r="AV42" s="323">
        <f>SUMPRODUCT($F16:$F40,AV16:AV40)/100</f>
        <v>0</v>
      </c>
      <c r="AW42" s="332"/>
      <c r="AX42" s="332"/>
      <c r="AY42" s="306">
        <f t="shared" si="16"/>
        <v>696697.49</v>
      </c>
      <c r="AZ42" s="323">
        <f>SUMPRODUCT($F16:$F40,AZ16:AZ40)/100</f>
        <v>0</v>
      </c>
      <c r="BA42" s="332"/>
      <c r="BB42" s="332"/>
      <c r="BC42" s="306">
        <f t="shared" si="17"/>
        <v>696697.49</v>
      </c>
      <c r="BD42" s="323">
        <f>SUMPRODUCT($F16:$F40,BD16:BD40)/100</f>
        <v>0</v>
      </c>
      <c r="BE42" s="332"/>
      <c r="BF42" s="332"/>
      <c r="BG42" s="306">
        <f t="shared" si="8"/>
        <v>696697.49</v>
      </c>
      <c r="BH42" s="323">
        <f>SUMPRODUCT($F16:$F40,BH16:BH40)/100</f>
        <v>0</v>
      </c>
      <c r="BI42" s="332"/>
      <c r="BJ42" s="332"/>
      <c r="BK42" s="306">
        <f t="shared" si="9"/>
        <v>696697.49</v>
      </c>
      <c r="BL42" s="323">
        <f>SUMPRODUCT($F16:$F40,BL16:BL40)/100</f>
        <v>0</v>
      </c>
      <c r="BM42" s="100"/>
      <c r="BN42" s="100"/>
      <c r="BO42" s="306">
        <f t="shared" si="10"/>
        <v>696697.49</v>
      </c>
      <c r="BP42" s="323">
        <f>SUMPRODUCT($F16:$F40,BP16:BP40)/100</f>
        <v>0</v>
      </c>
      <c r="BQ42" s="332"/>
      <c r="BR42" s="332"/>
      <c r="BS42" s="306">
        <f t="shared" si="18"/>
        <v>696697.49</v>
      </c>
      <c r="BT42" s="323">
        <f>SUMPRODUCT($F16:$F40,BT16:BT40)/100</f>
        <v>0</v>
      </c>
      <c r="BU42" s="332"/>
      <c r="BV42" s="332"/>
      <c r="BW42" s="306">
        <f t="shared" si="19"/>
        <v>696697.49</v>
      </c>
      <c r="BX42" s="323">
        <f>SUMPRODUCT($F16:$F40,BX16:BX40)/100</f>
        <v>0</v>
      </c>
      <c r="BY42" s="332"/>
      <c r="BZ42" s="332"/>
      <c r="CA42" s="306">
        <f t="shared" si="20"/>
        <v>696697.49</v>
      </c>
      <c r="CB42" s="323">
        <f>SUMPRODUCT($F16:$F40,CB16:CB40)/100</f>
        <v>0</v>
      </c>
      <c r="CC42" s="332"/>
      <c r="CD42" s="332"/>
      <c r="CE42" s="306">
        <f t="shared" si="11"/>
        <v>696697.49</v>
      </c>
      <c r="CF42" s="323">
        <f>SUMPRODUCT($F16:$F40,CF16:CF40)/100</f>
        <v>0</v>
      </c>
      <c r="CG42" s="332"/>
      <c r="CH42" s="332"/>
      <c r="CI42" s="306">
        <f t="shared" si="12"/>
        <v>696697.49</v>
      </c>
      <c r="CJ42" s="323">
        <f>SUMPRODUCT($F16:$F40,CJ16:CJ40)/100</f>
        <v>0</v>
      </c>
      <c r="CK42" s="323"/>
      <c r="CL42" s="323"/>
      <c r="CM42" s="306">
        <f t="shared" si="13"/>
        <v>696697.49</v>
      </c>
      <c r="CN42" s="323">
        <f>SUMPRODUCT($F16:$F40,CN16:CN40)/100</f>
        <v>0</v>
      </c>
      <c r="CO42" s="332"/>
      <c r="CP42" s="332"/>
      <c r="CQ42" s="306">
        <f t="shared" si="21"/>
        <v>696697.49</v>
      </c>
      <c r="CR42" s="323">
        <f>SUMPRODUCT($F16:$F40,CR16:CR40)/100</f>
        <v>0</v>
      </c>
      <c r="CS42" s="332"/>
      <c r="CT42" s="332"/>
      <c r="CU42" s="306">
        <f t="shared" si="22"/>
        <v>696697.49</v>
      </c>
      <c r="CV42" s="323">
        <f>SUMPRODUCT($F16:$F40,CV16:CV40)/100</f>
        <v>0</v>
      </c>
      <c r="CW42" s="332"/>
      <c r="CX42" s="332"/>
      <c r="CY42" s="306">
        <f t="shared" si="23"/>
        <v>696697.49</v>
      </c>
    </row>
    <row r="43" spans="2:103" s="48" customFormat="1" ht="6" customHeight="1">
      <c r="B43" s="42"/>
      <c r="C43" s="43"/>
      <c r="D43" s="43"/>
      <c r="E43" s="43"/>
      <c r="F43" s="44"/>
      <c r="G43" s="44"/>
      <c r="H43" s="45"/>
      <c r="I43" s="45"/>
      <c r="J43" s="45"/>
      <c r="K43" s="45"/>
      <c r="L43" s="46"/>
      <c r="M43" s="46"/>
      <c r="N43" s="46"/>
      <c r="O43" s="45"/>
      <c r="P43" s="45"/>
      <c r="Q43" s="45"/>
      <c r="R43" s="45"/>
      <c r="S43" s="45"/>
      <c r="T43" s="44"/>
      <c r="U43" s="44"/>
      <c r="V43" s="44"/>
      <c r="W43" s="46"/>
      <c r="X43" s="47"/>
      <c r="Y43" s="47"/>
      <c r="Z43" s="47"/>
      <c r="AA43" s="47"/>
      <c r="BO43" s="336"/>
      <c r="BP43" s="336"/>
      <c r="BQ43" s="336"/>
      <c r="BR43" s="336"/>
      <c r="BS43" s="336"/>
      <c r="BT43" s="336"/>
      <c r="BU43" s="336"/>
      <c r="BV43" s="336"/>
      <c r="BW43" s="336"/>
      <c r="BX43" s="336"/>
      <c r="BY43" s="336"/>
      <c r="BZ43" s="336"/>
      <c r="CA43" s="336"/>
      <c r="CB43" s="336"/>
      <c r="CC43" s="336"/>
      <c r="CD43" s="336"/>
      <c r="CE43" s="336"/>
      <c r="CF43" s="336"/>
      <c r="CG43" s="336"/>
      <c r="CH43" s="336"/>
      <c r="CI43" s="336"/>
      <c r="CJ43" s="336"/>
      <c r="CK43" s="336"/>
      <c r="CL43" s="336"/>
      <c r="CM43" s="336"/>
      <c r="CN43" s="336"/>
      <c r="CO43" s="336"/>
      <c r="CP43" s="336"/>
      <c r="CQ43" s="336"/>
    </row>
    <row r="44" spans="2:103" s="45" customFormat="1" ht="12.75" customHeight="1">
      <c r="B44" s="42"/>
      <c r="C44" s="49"/>
      <c r="D44" s="49"/>
      <c r="E44" s="29"/>
      <c r="F44" s="50"/>
      <c r="G44" s="51"/>
      <c r="H44" s="50"/>
      <c r="I44" s="50"/>
      <c r="J44" s="50"/>
      <c r="AA44" s="47"/>
      <c r="AB44" s="52" t="str">
        <f>IF(AA41&gt;99.999999,"NÃO É NECESSÁRIO APRESENTAR ESTA PÁGINA - CRONOGRAMA COM MENOS DE 6  MESES","")</f>
        <v>NÃO É NECESSÁRIO APRESENTAR ESTA PÁGINA - CRONOGRAMA COM MENOS DE 6  MESES</v>
      </c>
      <c r="AC44" s="52"/>
      <c r="AD44" s="52"/>
    </row>
    <row r="45" spans="2:103" s="45" customFormat="1" ht="12.75" customHeight="1">
      <c r="B45" s="53"/>
      <c r="C45" s="49"/>
      <c r="D45" s="49"/>
      <c r="E45" s="29"/>
      <c r="G45" s="54"/>
      <c r="O45"/>
      <c r="X45"/>
      <c r="AA45" s="47"/>
      <c r="BS45" s="101"/>
    </row>
    <row r="46" spans="2:103" s="45" customFormat="1">
      <c r="B46" s="493" t="s">
        <v>114</v>
      </c>
      <c r="C46" s="493"/>
      <c r="D46" s="493"/>
      <c r="E46" s="493"/>
      <c r="G46" s="54"/>
      <c r="H46"/>
      <c r="I46"/>
      <c r="J46"/>
      <c r="K46"/>
      <c r="L46"/>
      <c r="M46"/>
      <c r="N46"/>
      <c r="O46"/>
      <c r="S46" s="325"/>
      <c r="T46" s="325"/>
      <c r="U46" s="325"/>
      <c r="V46" s="325"/>
      <c r="W46" s="325"/>
      <c r="X46" s="493" t="str">
        <f>$B46</f>
        <v>MANGA/MG, 29 DE NOVEMBRO DE 2018.</v>
      </c>
      <c r="Y46" s="493"/>
      <c r="Z46" s="493"/>
      <c r="AA46" s="493"/>
      <c r="AB46" s="493"/>
      <c r="AC46" s="493"/>
      <c r="AD46" s="493"/>
      <c r="AE46" s="493"/>
      <c r="AI46" s="325"/>
      <c r="AJ46" s="325"/>
      <c r="AK46" s="325"/>
      <c r="AL46" s="325"/>
      <c r="AM46" s="325"/>
      <c r="AN46" s="493" t="str">
        <f>$B46</f>
        <v>MANGA/MG, 29 DE NOVEMBRO DE 2018.</v>
      </c>
      <c r="AO46" s="493"/>
      <c r="AP46" s="493"/>
      <c r="AQ46" s="493"/>
      <c r="AR46" s="493"/>
      <c r="AS46" s="493"/>
      <c r="AT46" s="493"/>
      <c r="AU46" s="493"/>
      <c r="AY46" s="325"/>
      <c r="AZ46" s="325"/>
      <c r="BA46" s="325"/>
      <c r="BB46" s="325"/>
      <c r="BC46" s="325"/>
      <c r="BD46" s="493" t="str">
        <f>$B46</f>
        <v>MANGA/MG, 29 DE NOVEMBRO DE 2018.</v>
      </c>
      <c r="BE46" s="493"/>
      <c r="BF46" s="493"/>
      <c r="BG46" s="493"/>
      <c r="BH46" s="493"/>
      <c r="BI46" s="493"/>
      <c r="BJ46" s="493"/>
      <c r="BK46" s="493"/>
      <c r="BO46" s="325"/>
      <c r="BP46" s="325"/>
      <c r="BQ46" s="325"/>
      <c r="BR46" s="325"/>
      <c r="BS46" s="325"/>
      <c r="BT46" s="493" t="str">
        <f>$B46</f>
        <v>MANGA/MG, 29 DE NOVEMBRO DE 2018.</v>
      </c>
      <c r="BU46" s="493"/>
      <c r="BV46" s="493"/>
      <c r="BW46" s="493"/>
      <c r="BX46" s="493"/>
      <c r="BY46" s="493"/>
      <c r="BZ46" s="493"/>
      <c r="CA46" s="493"/>
      <c r="CE46" s="325"/>
      <c r="CF46" s="325"/>
      <c r="CG46" s="325"/>
      <c r="CH46" s="325"/>
      <c r="CI46" s="325"/>
      <c r="CJ46" s="493" t="str">
        <f>$B46</f>
        <v>MANGA/MG, 29 DE NOVEMBRO DE 2018.</v>
      </c>
      <c r="CK46" s="493"/>
      <c r="CL46" s="493"/>
      <c r="CM46" s="493"/>
      <c r="CN46" s="493"/>
      <c r="CO46" s="493"/>
      <c r="CP46" s="493"/>
      <c r="CQ46" s="493"/>
      <c r="CU46" s="325"/>
      <c r="CV46" s="325"/>
      <c r="CW46" s="325"/>
      <c r="CX46" s="325"/>
      <c r="CY46" s="325"/>
    </row>
    <row r="47" spans="2:103" ht="12.75" customHeight="1">
      <c r="B47" s="57" t="str">
        <f>QCI!B45</f>
        <v>Local/Data</v>
      </c>
      <c r="H47"/>
      <c r="I47"/>
      <c r="J47"/>
      <c r="K47"/>
      <c r="L47"/>
      <c r="M47"/>
      <c r="N47"/>
      <c r="O47"/>
      <c r="S47" s="324" t="s">
        <v>113</v>
      </c>
      <c r="T47" s="326"/>
      <c r="U47" s="326"/>
      <c r="V47" s="326"/>
      <c r="W47" s="326"/>
      <c r="X47" s="57" t="str">
        <f>$B47</f>
        <v>Local/Data</v>
      </c>
      <c r="Y47" s="243"/>
      <c r="Z47" s="243"/>
      <c r="AA47" s="243"/>
      <c r="AB47"/>
      <c r="AC47"/>
      <c r="AD47"/>
      <c r="AE47"/>
      <c r="AI47" s="324" t="str">
        <f>$S47</f>
        <v>JOAQUIM DE OLIVEIRA SÁ FILHO</v>
      </c>
      <c r="AJ47" s="326"/>
      <c r="AK47" s="326"/>
      <c r="AL47" s="326"/>
      <c r="AM47" s="326"/>
      <c r="AN47" s="57" t="str">
        <f>$B47</f>
        <v>Local/Data</v>
      </c>
      <c r="AO47" s="243"/>
      <c r="AP47" s="243"/>
      <c r="AQ47" s="243"/>
      <c r="AR47"/>
      <c r="AS47"/>
      <c r="AT47"/>
      <c r="AU47"/>
      <c r="AY47" s="324" t="str">
        <f>$S47</f>
        <v>JOAQUIM DE OLIVEIRA SÁ FILHO</v>
      </c>
      <c r="AZ47" s="326"/>
      <c r="BA47" s="326"/>
      <c r="BB47" s="326"/>
      <c r="BC47" s="326"/>
      <c r="BD47" s="57" t="str">
        <f>$B47</f>
        <v>Local/Data</v>
      </c>
      <c r="BE47" s="243"/>
      <c r="BF47" s="243"/>
      <c r="BG47" s="243"/>
      <c r="BH47"/>
      <c r="BI47"/>
      <c r="BJ47"/>
      <c r="BK47"/>
      <c r="BO47" s="324" t="str">
        <f>$S47</f>
        <v>JOAQUIM DE OLIVEIRA SÁ FILHO</v>
      </c>
      <c r="BP47" s="326"/>
      <c r="BQ47" s="326"/>
      <c r="BR47" s="326"/>
      <c r="BS47" s="326"/>
      <c r="BT47" s="337" t="str">
        <f>$B47</f>
        <v>Local/Data</v>
      </c>
      <c r="BU47" s="338"/>
      <c r="BV47" s="338"/>
      <c r="BW47" s="338"/>
      <c r="BX47"/>
      <c r="BY47"/>
      <c r="BZ47"/>
      <c r="CA47"/>
      <c r="CE47" s="324" t="str">
        <f>$S47</f>
        <v>JOAQUIM DE OLIVEIRA SÁ FILHO</v>
      </c>
      <c r="CF47" s="326"/>
      <c r="CG47" s="326"/>
      <c r="CH47" s="326"/>
      <c r="CI47" s="326"/>
      <c r="CJ47" s="57" t="str">
        <f>$B47</f>
        <v>Local/Data</v>
      </c>
      <c r="CK47" s="243"/>
      <c r="CL47" s="243"/>
      <c r="CM47" s="243"/>
      <c r="CN47"/>
      <c r="CO47"/>
      <c r="CP47"/>
      <c r="CQ47"/>
      <c r="CU47" s="324" t="str">
        <f>$S47</f>
        <v>JOAQUIM DE OLIVEIRA SÁ FILHO</v>
      </c>
      <c r="CV47" s="326"/>
      <c r="CW47" s="326"/>
      <c r="CX47" s="326"/>
      <c r="CY47" s="326"/>
    </row>
    <row r="48" spans="2:103" ht="12.75" customHeight="1">
      <c r="C48" s="117"/>
      <c r="H48"/>
      <c r="I48"/>
      <c r="J48"/>
      <c r="K48"/>
      <c r="L48"/>
      <c r="M48"/>
      <c r="N48"/>
      <c r="O48"/>
      <c r="S48" s="327" t="str">
        <f>QCI!B50</f>
        <v>Nome do Prefeito e da Cidade/UF</v>
      </c>
      <c r="T48" s="328"/>
      <c r="U48" s="328"/>
      <c r="V48" s="328"/>
      <c r="W48" s="297"/>
      <c r="X48" s="329"/>
      <c r="Y48" s="329"/>
      <c r="Z48" s="329"/>
      <c r="AA48" s="329"/>
      <c r="AB48" s="329"/>
      <c r="AC48" s="329"/>
      <c r="AD48" s="329"/>
      <c r="AE48" s="329"/>
      <c r="AI48" s="327" t="str">
        <f>$S48</f>
        <v>Nome do Prefeito e da Cidade/UF</v>
      </c>
      <c r="AJ48" s="328"/>
      <c r="AK48" s="328"/>
      <c r="AL48" s="328"/>
      <c r="AM48" s="328"/>
      <c r="AN48"/>
      <c r="AO48"/>
      <c r="AP48"/>
      <c r="AQ48"/>
      <c r="AR48"/>
      <c r="AS48"/>
      <c r="AT48"/>
      <c r="AU48"/>
      <c r="AY48" s="327" t="str">
        <f>$S48</f>
        <v>Nome do Prefeito e da Cidade/UF</v>
      </c>
      <c r="AZ48" s="328"/>
      <c r="BA48" s="328"/>
      <c r="BB48" s="328"/>
      <c r="BC48" s="328"/>
      <c r="BD48"/>
      <c r="BE48"/>
      <c r="BF48"/>
      <c r="BG48"/>
      <c r="BH48"/>
      <c r="BI48"/>
      <c r="BJ48"/>
      <c r="BK48"/>
      <c r="BO48" s="327" t="str">
        <f>$S48</f>
        <v>Nome do Prefeito e da Cidade/UF</v>
      </c>
      <c r="BP48" s="328"/>
      <c r="BQ48" s="328"/>
      <c r="BR48" s="328"/>
      <c r="BS48" s="328"/>
      <c r="BT48" s="329"/>
      <c r="BU48" s="329"/>
      <c r="BV48" s="329"/>
      <c r="BW48" s="329"/>
      <c r="BX48"/>
      <c r="BY48"/>
      <c r="BZ48"/>
      <c r="CA48"/>
      <c r="CE48" s="327" t="str">
        <f>$S48</f>
        <v>Nome do Prefeito e da Cidade/UF</v>
      </c>
      <c r="CF48" s="328"/>
      <c r="CG48" s="328"/>
      <c r="CH48" s="328"/>
      <c r="CI48" s="328"/>
      <c r="CJ48"/>
      <c r="CK48"/>
      <c r="CL48"/>
      <c r="CM48"/>
      <c r="CN48"/>
      <c r="CO48"/>
      <c r="CP48"/>
      <c r="CQ48"/>
      <c r="CU48" s="327" t="str">
        <f>$S48</f>
        <v>Nome do Prefeito e da Cidade/UF</v>
      </c>
      <c r="CV48" s="328"/>
      <c r="CW48" s="328"/>
      <c r="CX48" s="328"/>
      <c r="CY48" s="328"/>
    </row>
    <row r="49" spans="20:22">
      <c r="T49" s="49"/>
      <c r="U49" s="49"/>
      <c r="V49" s="49"/>
    </row>
    <row r="50" spans="20:22">
      <c r="T50" s="49"/>
      <c r="U50" s="49"/>
      <c r="V50" s="49"/>
    </row>
  </sheetData>
  <sheetProtection password="C1C4" sheet="1"/>
  <mergeCells count="46">
    <mergeCell ref="B46:E46"/>
    <mergeCell ref="X46:AE46"/>
    <mergeCell ref="AN46:AU46"/>
    <mergeCell ref="BD46:BK46"/>
    <mergeCell ref="BT46:CA46"/>
    <mergeCell ref="CJ46:CQ46"/>
    <mergeCell ref="C26:E26"/>
    <mergeCell ref="C27:E27"/>
    <mergeCell ref="C30:E30"/>
    <mergeCell ref="C29:E29"/>
    <mergeCell ref="C31:E31"/>
    <mergeCell ref="C28:E28"/>
    <mergeCell ref="C35:E35"/>
    <mergeCell ref="C34:E34"/>
    <mergeCell ref="C33:E33"/>
    <mergeCell ref="C32:E32"/>
    <mergeCell ref="C40:E40"/>
    <mergeCell ref="C38:E38"/>
    <mergeCell ref="C39:E39"/>
    <mergeCell ref="C36:E36"/>
    <mergeCell ref="C37:E37"/>
    <mergeCell ref="C17:E17"/>
    <mergeCell ref="C18:E18"/>
    <mergeCell ref="C19:E19"/>
    <mergeCell ref="C25:E25"/>
    <mergeCell ref="C20:E20"/>
    <mergeCell ref="C21:E21"/>
    <mergeCell ref="C22:E22"/>
    <mergeCell ref="C23:E23"/>
    <mergeCell ref="C24:E24"/>
    <mergeCell ref="C16:E16"/>
    <mergeCell ref="CJ8:CQ8"/>
    <mergeCell ref="CR8:CV8"/>
    <mergeCell ref="B11:G11"/>
    <mergeCell ref="BD8:BK8"/>
    <mergeCell ref="BL8:BS8"/>
    <mergeCell ref="BT8:CA8"/>
    <mergeCell ref="CB8:CI8"/>
    <mergeCell ref="X8:AE8"/>
    <mergeCell ref="AF8:AM8"/>
    <mergeCell ref="AN8:AU8"/>
    <mergeCell ref="AV8:BC8"/>
    <mergeCell ref="B8:C8"/>
    <mergeCell ref="D8:G8"/>
    <mergeCell ref="H8:O8"/>
    <mergeCell ref="P8:W8"/>
  </mergeCells>
  <phoneticPr fontId="3" type="noConversion"/>
  <conditionalFormatting sqref="AN16:AP41 AJ16:AL41 L16:N41 P16:R41 T16:V41 X16:Z41 AB16:AD41 AF16:AH41 CB16:CD41 CR16:CT41 AZ16:BB41 BH16:BJ41 BD16:BF41 AV16:AX41 BL16:BN41 BP16:BR41 BT16:BV41 CF16:CH41 AR16:AT41 BX16:BZ41 CJ16:CL41 CN16:CP41 CV16:CX41">
    <cfRule type="expression" dxfId="1" priority="1" stopIfTrue="1">
      <formula>K16&gt;99.9999999</formula>
    </cfRule>
  </conditionalFormatting>
  <conditionalFormatting sqref="W42 AQ42 AA42 AU42 AY42 BC42 BO42 BS42 BW42 CA42 CM42 CQ42 CU42 CY42">
    <cfRule type="expression" dxfId="0" priority="2" stopIfTrue="1">
      <formula>#REF!=1</formula>
    </cfRule>
  </conditionalFormatting>
  <printOptions horizontalCentered="1"/>
  <pageMargins left="0.19685039370078741" right="0.19685039370078741" top="0.78740157480314965" bottom="0.39370078740157483" header="0.15748031496062992" footer="0.11811023622047245"/>
  <pageSetup paperSize="9" scale="85" firstPageNumber="2" orientation="landscape" useFirstPageNumber="1" r:id="rId1"/>
  <headerFooter alignWithMargins="0">
    <oddFooter>&amp;L&amp;9 41.211 v003  micro&amp;R&amp;P</oddFooter>
  </headerFooter>
  <colBreaks count="5" manualBreakCount="5">
    <brk id="23" min="1" max="44" man="1"/>
    <brk id="39" min="1" max="44" man="1"/>
    <brk id="55" min="1" max="44" man="1"/>
    <brk id="71" min="1" max="44" man="1"/>
    <brk id="87" min="1" max="44" man="1"/>
  </colBreaks>
  <ignoredErrors>
    <ignoredError sqref="AE16:AE40 AU16:AU40 S16:S24 AA16:AA40 W16:W40 O16:O24 K16:K40 F16:F32 AM16:AM40 AI16:AI40 AQ16:AQ40 AU41:AU42 F34:F40 O26:O40 S26:S40" unlockedFormula="1"/>
    <ignoredError sqref="AQ41:AR42 K41:L42 O41:P42 S41:T42 W41:X42 AA41:AB42 AE41:AF42 AI41:AJ42 AM41:AN42" formula="1" unlockedFormula="1"/>
    <ignoredError sqref="H42 F41:F42 G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K135"/>
  <sheetViews>
    <sheetView showGridLines="0" zoomScale="80" zoomScaleNormal="80" zoomScaleSheetLayoutView="100" workbookViewId="0">
      <selection activeCell="M25" sqref="M25"/>
    </sheetView>
  </sheetViews>
  <sheetFormatPr defaultRowHeight="12.75"/>
  <cols>
    <col min="1" max="1" width="0.85546875" style="28" customWidth="1"/>
    <col min="2" max="2" width="3.7109375" style="28" customWidth="1"/>
    <col min="3" max="3" width="20.7109375" style="28" customWidth="1"/>
    <col min="4" max="4" width="7.28515625" style="28" customWidth="1"/>
    <col min="5" max="5" width="11.7109375" style="28" customWidth="1"/>
    <col min="6" max="6" width="13.5703125" style="28" bestFit="1" customWidth="1"/>
    <col min="7" max="7" width="5.42578125" style="29" customWidth="1"/>
    <col min="8" max="8" width="3.7109375" style="29" hidden="1" customWidth="1"/>
    <col min="9" max="11" width="3.140625" style="29" hidden="1" customWidth="1"/>
    <col min="12" max="12" width="8" style="28" customWidth="1"/>
    <col min="13" max="15" width="10.7109375" style="28" customWidth="1"/>
    <col min="16" max="16" width="8" style="28" customWidth="1"/>
    <col min="17" max="19" width="10.7109375" style="28" customWidth="1"/>
    <col min="20" max="20" width="8" style="28" customWidth="1"/>
    <col min="21" max="22" width="10.5703125" style="28" customWidth="1"/>
    <col min="23" max="23" width="10.28515625" style="28" customWidth="1"/>
    <col min="24" max="24" width="8" style="28" customWidth="1"/>
    <col min="25" max="25" width="11.140625" style="28" bestFit="1" customWidth="1"/>
    <col min="26" max="26" width="9.7109375" style="28" customWidth="1"/>
    <col min="27" max="27" width="11.140625" style="28" bestFit="1" customWidth="1"/>
    <col min="28" max="28" width="8" style="28" customWidth="1"/>
    <col min="29" max="29" width="11.140625" style="28" bestFit="1" customWidth="1"/>
    <col min="30" max="31" width="10.7109375" style="28" customWidth="1"/>
    <col min="32" max="32" width="8" style="28" customWidth="1"/>
    <col min="33" max="33" width="11.42578125" style="28" bestFit="1" customWidth="1"/>
    <col min="34" max="34" width="10.7109375" style="28" customWidth="1"/>
    <col min="35" max="35" width="11.42578125" style="28" customWidth="1"/>
    <col min="36" max="36" width="8" style="28" customWidth="1"/>
    <col min="37" max="39" width="11.85546875" style="28" customWidth="1"/>
    <col min="40" max="40" width="8" style="28" customWidth="1"/>
    <col min="41" max="43" width="11.85546875" style="28" customWidth="1"/>
    <col min="44" max="44" width="8" style="28" customWidth="1"/>
    <col min="45" max="47" width="11.85546875" style="28" customWidth="1"/>
    <col min="48" max="48" width="8" style="28" customWidth="1"/>
    <col min="49" max="51" width="11.85546875" style="28" customWidth="1"/>
    <col min="52" max="52" width="8" style="28" customWidth="1"/>
    <col min="53" max="55" width="11.85546875" style="28" customWidth="1"/>
    <col min="56" max="56" width="8" style="28" customWidth="1"/>
    <col min="57" max="59" width="11.85546875" style="28" customWidth="1"/>
    <col min="60" max="60" width="8" style="28" customWidth="1"/>
    <col min="61" max="63" width="11.85546875" style="28" customWidth="1"/>
    <col min="64" max="64" width="8" style="28" customWidth="1"/>
    <col min="65" max="67" width="11.85546875" style="28" customWidth="1"/>
    <col min="68" max="68" width="8" style="28" customWidth="1"/>
    <col min="69" max="71" width="11.85546875" style="28" customWidth="1"/>
    <col min="72" max="72" width="8" style="28" customWidth="1"/>
    <col min="73" max="75" width="11.85546875" style="28" customWidth="1"/>
    <col min="76" max="76" width="8" style="28" customWidth="1"/>
    <col min="77" max="79" width="11.85546875" style="28" customWidth="1"/>
    <col min="80" max="80" width="8" style="28" customWidth="1"/>
    <col min="81" max="83" width="11.85546875" style="28" customWidth="1"/>
    <col min="84" max="84" width="8" style="28" customWidth="1"/>
    <col min="85" max="87" width="11.85546875" style="28" customWidth="1"/>
    <col min="88" max="88" width="8" style="28" customWidth="1"/>
    <col min="89" max="91" width="11.85546875" style="28" customWidth="1"/>
    <col min="92" max="92" width="8" style="28" customWidth="1"/>
    <col min="93" max="95" width="11.85546875" style="28" customWidth="1"/>
    <col min="96" max="96" width="8" style="28" customWidth="1"/>
    <col min="97" max="99" width="11.85546875" style="28" customWidth="1"/>
    <col min="100" max="100" width="9" style="28" customWidth="1"/>
    <col min="101" max="103" width="11.85546875" style="28" customWidth="1"/>
    <col min="104" max="104" width="8.140625" style="28" customWidth="1"/>
    <col min="105" max="107" width="11.85546875" style="28" customWidth="1"/>
    <col min="108" max="16384" width="9.140625" style="28"/>
  </cols>
  <sheetData>
    <row r="2" spans="1:115" ht="15">
      <c r="D2" s="244"/>
    </row>
    <row r="3" spans="1:115" ht="12.75" customHeight="1">
      <c r="A3" s="240" t="s">
        <v>45</v>
      </c>
      <c r="B3" s="74"/>
      <c r="C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</row>
    <row r="4" spans="1:115">
      <c r="B4" s="284" t="s">
        <v>76</v>
      </c>
      <c r="AJ4"/>
      <c r="AK4"/>
      <c r="AL4"/>
      <c r="AM4"/>
      <c r="AN4"/>
      <c r="AO4"/>
      <c r="AP4"/>
      <c r="AQ4"/>
    </row>
    <row r="5" spans="1:115" ht="12.75" customHeight="1">
      <c r="B5" s="284" t="s">
        <v>77</v>
      </c>
      <c r="E5" s="31"/>
      <c r="F5" s="31"/>
      <c r="G5" s="32"/>
      <c r="H5" s="32"/>
      <c r="I5" s="32"/>
      <c r="J5" s="32"/>
      <c r="K5" s="32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59"/>
      <c r="Y5" s="90"/>
      <c r="Z5" s="90"/>
      <c r="AA5" s="90"/>
      <c r="AB5" s="90"/>
      <c r="AC5" s="90" t="s">
        <v>23</v>
      </c>
      <c r="AD5" s="90"/>
      <c r="AE5" s="90"/>
      <c r="AF5" s="90"/>
      <c r="AG5" s="90"/>
      <c r="AH5" s="90"/>
      <c r="AI5" s="90"/>
      <c r="AJ5"/>
      <c r="AK5"/>
      <c r="AL5"/>
      <c r="AM5"/>
      <c r="AN5"/>
      <c r="AO5"/>
      <c r="AP5"/>
      <c r="AQ5"/>
    </row>
    <row r="6" spans="1:115">
      <c r="B6" s="16" t="str">
        <f>QCI!B5</f>
        <v>Nº do CT</v>
      </c>
      <c r="C6" s="18"/>
      <c r="D6" s="34" t="str">
        <f>QCI!H5</f>
        <v>Proponente/Tomador</v>
      </c>
      <c r="E6" s="64"/>
      <c r="F6" s="35"/>
      <c r="G6" s="36"/>
      <c r="H6" s="36"/>
      <c r="I6" s="36"/>
      <c r="J6" s="36"/>
      <c r="K6" s="36"/>
      <c r="L6" s="28" t="str">
        <f>QCI!O5</f>
        <v>Município/UF</v>
      </c>
      <c r="M6" s="57"/>
      <c r="N6" s="15"/>
      <c r="O6" s="57"/>
      <c r="P6" s="16" t="str">
        <f>QCI!U5</f>
        <v>Empreendimento ( nome/apelido)</v>
      </c>
      <c r="Q6" s="57"/>
      <c r="R6" s="57"/>
      <c r="S6" s="57"/>
      <c r="T6" s="57"/>
      <c r="U6" s="57"/>
      <c r="V6"/>
      <c r="W6" s="42"/>
      <c r="X6" s="57"/>
      <c r="Y6" s="57"/>
      <c r="Z6" s="42"/>
      <c r="AA6" s="57"/>
      <c r="AB6" s="57"/>
      <c r="AC6" s="57"/>
      <c r="AD6" s="57"/>
      <c r="AE6" s="57"/>
      <c r="AF6" s="57"/>
      <c r="AG6" s="57"/>
      <c r="AH6" s="57"/>
      <c r="AI6" s="42"/>
      <c r="AJ6"/>
      <c r="AK6"/>
      <c r="AL6"/>
      <c r="AM6"/>
      <c r="AN6"/>
      <c r="AO6"/>
      <c r="AP6"/>
      <c r="AQ6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</row>
    <row r="7" spans="1:115" s="15" customFormat="1">
      <c r="B7" s="492" t="str">
        <f>QCI!B6</f>
        <v>1.013.105-46/2013</v>
      </c>
      <c r="C7" s="494"/>
      <c r="D7" s="492" t="str">
        <f>QCI!H6</f>
        <v>PREF. MUNICIPAL DE MANGA</v>
      </c>
      <c r="E7" s="493"/>
      <c r="F7" s="493"/>
      <c r="G7" s="493"/>
      <c r="H7" s="88"/>
      <c r="I7" s="88"/>
      <c r="J7" s="88"/>
      <c r="K7" s="88"/>
      <c r="L7" s="492" t="str">
        <f>QCI!O6</f>
        <v>MANGA/MG</v>
      </c>
      <c r="M7" s="493"/>
      <c r="N7" s="493"/>
      <c r="O7" s="494"/>
      <c r="P7" s="492" t="str">
        <f>QCI!U6</f>
        <v>CONSTRUÇÃO DE MERCADO MUNICIPAL</v>
      </c>
      <c r="Q7" s="493"/>
      <c r="R7" s="493"/>
      <c r="S7" s="494"/>
      <c r="T7"/>
      <c r="U7"/>
      <c r="V7"/>
      <c r="W7" s="45"/>
      <c r="X7" s="118"/>
      <c r="Y7" s="109"/>
      <c r="Z7" s="109"/>
      <c r="AA7" s="109"/>
      <c r="AB7" s="109"/>
      <c r="AC7" s="109"/>
      <c r="AD7" s="109"/>
      <c r="AE7" s="109"/>
      <c r="AF7" s="109"/>
      <c r="AG7" s="109"/>
      <c r="AH7" s="119"/>
      <c r="AI7" s="45"/>
      <c r="AJ7"/>
      <c r="AK7"/>
      <c r="AL7"/>
      <c r="AM7"/>
      <c r="AN7"/>
      <c r="AO7"/>
      <c r="AP7"/>
      <c r="AQ7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</row>
    <row r="8" spans="1:115" ht="3.75" customHeight="1">
      <c r="M8"/>
      <c r="N8"/>
      <c r="O8"/>
      <c r="P8"/>
      <c r="Q8"/>
      <c r="R8"/>
      <c r="S8"/>
      <c r="T8"/>
      <c r="U8"/>
    </row>
    <row r="9" spans="1:115">
      <c r="B9" s="56" t="str">
        <f>QCI!O8</f>
        <v>Programa/Modalidade/Ação</v>
      </c>
      <c r="D9" s="33"/>
      <c r="E9" s="33"/>
      <c r="F9" s="33"/>
      <c r="G9" s="38"/>
      <c r="H9" s="38"/>
      <c r="I9" s="38"/>
      <c r="J9" s="38"/>
      <c r="K9" s="38"/>
      <c r="L9" s="34" t="str">
        <f>CronogFF!BT10</f>
        <v>Aprovação  (data)</v>
      </c>
      <c r="M9" s="33"/>
      <c r="N9" s="106" t="str">
        <f>CronogFF!BX10</f>
        <v>Mês cronog</v>
      </c>
      <c r="O9" s="33"/>
      <c r="P9" s="34" t="str">
        <f>CronogFF!CB10</f>
        <v>Fim vigência (data)</v>
      </c>
      <c r="Q9" s="33"/>
      <c r="R9" s="106" t="s">
        <v>43</v>
      </c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/>
      <c r="AK9"/>
      <c r="AL9"/>
      <c r="AM9"/>
      <c r="AN9"/>
      <c r="AO9"/>
      <c r="AP9"/>
      <c r="AQ9"/>
    </row>
    <row r="10" spans="1:115" ht="12.75" customHeight="1">
      <c r="B10" s="492">
        <f>QCI!O9</f>
        <v>0</v>
      </c>
      <c r="C10" s="493"/>
      <c r="D10" s="493"/>
      <c r="E10" s="493"/>
      <c r="F10" s="493"/>
      <c r="G10" s="493"/>
      <c r="H10" s="122"/>
      <c r="I10" s="122"/>
      <c r="J10" s="122"/>
      <c r="K10" s="122"/>
      <c r="L10" s="498">
        <f>CronogFF!H11</f>
        <v>43433</v>
      </c>
      <c r="M10" s="499"/>
      <c r="N10" s="123"/>
      <c r="O10" s="108"/>
      <c r="P10" s="500">
        <f>CronogFF!P11</f>
        <v>0</v>
      </c>
      <c r="Q10" s="501"/>
      <c r="R10" s="123"/>
      <c r="S10" s="108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115" ht="3.75" customHeight="1">
      <c r="C11" s="109"/>
      <c r="D11" s="109"/>
      <c r="E11" s="109"/>
      <c r="F11" s="109"/>
      <c r="G11" s="109"/>
      <c r="H11" s="27"/>
      <c r="I11" s="27"/>
      <c r="J11" s="27"/>
      <c r="K11" s="27"/>
      <c r="M11" s="109"/>
      <c r="N11" s="109"/>
      <c r="O11" s="109"/>
      <c r="P11" s="109"/>
      <c r="R11" s="120"/>
      <c r="S11" s="120"/>
      <c r="T11" s="120"/>
      <c r="U11" s="120"/>
      <c r="V11" s="120"/>
      <c r="W11" s="120"/>
      <c r="X11" s="121"/>
      <c r="Y11" s="121"/>
      <c r="Z11" s="45"/>
      <c r="AA11" s="45"/>
      <c r="AB11" s="109"/>
      <c r="AC11" s="109"/>
      <c r="AD11" s="109"/>
      <c r="AE11" s="109"/>
      <c r="AF11" s="109"/>
      <c r="AG11" s="109"/>
      <c r="AH11" s="121"/>
      <c r="AI11" s="121"/>
    </row>
    <row r="12" spans="1:115" ht="3.75" customHeight="1"/>
    <row r="13" spans="1:115" ht="12.75" customHeight="1">
      <c r="B13" s="113" t="s">
        <v>13</v>
      </c>
      <c r="C13" s="67" t="s">
        <v>14</v>
      </c>
      <c r="D13" s="61"/>
      <c r="E13" s="61"/>
      <c r="F13" s="113" t="s">
        <v>39</v>
      </c>
      <c r="G13" s="124" t="s">
        <v>44</v>
      </c>
      <c r="H13" s="87" t="s">
        <v>40</v>
      </c>
      <c r="I13" s="126"/>
      <c r="J13" s="126"/>
      <c r="K13" s="126"/>
      <c r="L13" s="127"/>
      <c r="M13" s="93" t="str">
        <f>CronogFF!H14</f>
        <v>Parcela</v>
      </c>
      <c r="N13" s="128">
        <f>CronogFF!K14</f>
        <v>1</v>
      </c>
      <c r="O13" s="66"/>
      <c r="P13" s="129"/>
      <c r="Q13" s="93" t="str">
        <f>$M13</f>
        <v>Parcela</v>
      </c>
      <c r="R13" s="128">
        <f>N13+1</f>
        <v>2</v>
      </c>
      <c r="S13" s="66"/>
      <c r="T13" s="129"/>
      <c r="U13" s="93" t="str">
        <f>$M13</f>
        <v>Parcela</v>
      </c>
      <c r="V13" s="128">
        <f>R13+1</f>
        <v>3</v>
      </c>
      <c r="W13" s="66"/>
      <c r="X13" s="129"/>
      <c r="Y13" s="93" t="str">
        <f>$M13</f>
        <v>Parcela</v>
      </c>
      <c r="Z13" s="128">
        <f>V13+1</f>
        <v>4</v>
      </c>
      <c r="AA13" s="66"/>
      <c r="AB13" s="129"/>
      <c r="AC13" s="93" t="str">
        <f>$M13</f>
        <v>Parcela</v>
      </c>
      <c r="AD13" s="128">
        <f>Z13+1</f>
        <v>5</v>
      </c>
      <c r="AE13" s="66"/>
      <c r="AF13" s="129"/>
      <c r="AG13" s="93" t="str">
        <f>$M13</f>
        <v>Parcela</v>
      </c>
      <c r="AH13" s="128">
        <f>AD13+1</f>
        <v>6</v>
      </c>
      <c r="AI13" s="66"/>
      <c r="AJ13" s="129"/>
      <c r="AK13" s="93" t="str">
        <f>$M13</f>
        <v>Parcela</v>
      </c>
      <c r="AL13" s="128">
        <f>AH13+1</f>
        <v>7</v>
      </c>
      <c r="AM13" s="66"/>
      <c r="AN13" s="129"/>
      <c r="AO13" s="93" t="str">
        <f>$M13</f>
        <v>Parcela</v>
      </c>
      <c r="AP13" s="128">
        <f>AL13+1</f>
        <v>8</v>
      </c>
      <c r="AQ13" s="66"/>
      <c r="AR13" s="129"/>
      <c r="AS13" s="93" t="str">
        <f>$M13</f>
        <v>Parcela</v>
      </c>
      <c r="AT13" s="128">
        <f>AP13+1</f>
        <v>9</v>
      </c>
      <c r="AU13" s="66"/>
      <c r="AV13" s="129"/>
      <c r="AW13" s="93" t="str">
        <f>$M13</f>
        <v>Parcela</v>
      </c>
      <c r="AX13" s="128">
        <f>AT13+1</f>
        <v>10</v>
      </c>
      <c r="AY13" s="66"/>
      <c r="AZ13" s="129"/>
      <c r="BA13" s="93" t="str">
        <f>$M13</f>
        <v>Parcela</v>
      </c>
      <c r="BB13" s="128">
        <f>AX13+1</f>
        <v>11</v>
      </c>
      <c r="BC13" s="66"/>
      <c r="BD13" s="129"/>
      <c r="BE13" s="93" t="str">
        <f>$M13</f>
        <v>Parcela</v>
      </c>
      <c r="BF13" s="128">
        <f>BB13+1</f>
        <v>12</v>
      </c>
      <c r="BG13" s="66"/>
      <c r="BH13" s="129"/>
      <c r="BI13" s="93" t="str">
        <f>$M13</f>
        <v>Parcela</v>
      </c>
      <c r="BJ13" s="128">
        <f>BF13+1</f>
        <v>13</v>
      </c>
      <c r="BK13" s="66"/>
      <c r="BL13" s="129"/>
      <c r="BM13" s="93" t="str">
        <f>$M13</f>
        <v>Parcela</v>
      </c>
      <c r="BN13" s="128">
        <f>BJ13+1</f>
        <v>14</v>
      </c>
      <c r="BO13" s="66"/>
      <c r="BP13" s="129"/>
      <c r="BQ13" s="93" t="str">
        <f>$M13</f>
        <v>Parcela</v>
      </c>
      <c r="BR13" s="128">
        <f>BN13+1</f>
        <v>15</v>
      </c>
      <c r="BS13" s="66"/>
      <c r="BT13" s="129"/>
      <c r="BU13" s="93" t="str">
        <f>$M13</f>
        <v>Parcela</v>
      </c>
      <c r="BV13" s="128">
        <f>BR13+1</f>
        <v>16</v>
      </c>
      <c r="BW13" s="66"/>
      <c r="BX13" s="129"/>
      <c r="BY13" s="93" t="str">
        <f>$M13</f>
        <v>Parcela</v>
      </c>
      <c r="BZ13" s="128">
        <f>BV13+1</f>
        <v>17</v>
      </c>
      <c r="CA13" s="66"/>
      <c r="CB13" s="129"/>
      <c r="CC13" s="93" t="str">
        <f>$M13</f>
        <v>Parcela</v>
      </c>
      <c r="CD13" s="128">
        <f>BZ13+1</f>
        <v>18</v>
      </c>
      <c r="CE13" s="66"/>
      <c r="CF13" s="129"/>
      <c r="CG13" s="93" t="str">
        <f>$M13</f>
        <v>Parcela</v>
      </c>
      <c r="CH13" s="128">
        <f>CD13+1</f>
        <v>19</v>
      </c>
      <c r="CI13" s="66"/>
      <c r="CJ13" s="129"/>
      <c r="CK13" s="93" t="str">
        <f>$M13</f>
        <v>Parcela</v>
      </c>
      <c r="CL13" s="128">
        <f>CH13+1</f>
        <v>20</v>
      </c>
      <c r="CM13" s="66"/>
      <c r="CN13" s="129"/>
      <c r="CO13" s="93" t="str">
        <f>$M13</f>
        <v>Parcela</v>
      </c>
      <c r="CP13" s="128">
        <f>CL13+1</f>
        <v>21</v>
      </c>
      <c r="CQ13" s="66"/>
      <c r="CR13" s="129"/>
      <c r="CS13" s="93" t="str">
        <f>$M13</f>
        <v>Parcela</v>
      </c>
      <c r="CT13" s="128">
        <f>CP13+1</f>
        <v>22</v>
      </c>
      <c r="CU13" s="66"/>
      <c r="CV13" s="129"/>
      <c r="CW13" s="93" t="str">
        <f>$M13</f>
        <v>Parcela</v>
      </c>
      <c r="CX13" s="128">
        <f>CT13+1</f>
        <v>23</v>
      </c>
      <c r="CY13" s="66"/>
      <c r="CZ13" s="129"/>
      <c r="DA13" s="93" t="str">
        <f>$M13</f>
        <v>Parcela</v>
      </c>
      <c r="DB13" s="128">
        <f>CX13+1</f>
        <v>24</v>
      </c>
      <c r="DC13" s="66"/>
      <c r="DD13"/>
      <c r="DE13"/>
      <c r="DF13"/>
      <c r="DG13"/>
      <c r="DH13"/>
      <c r="DI13"/>
      <c r="DJ13"/>
      <c r="DK13"/>
    </row>
    <row r="14" spans="1:115" ht="12.75" customHeight="1">
      <c r="B14" s="41"/>
      <c r="C14" s="40"/>
      <c r="D14" s="58"/>
      <c r="E14" s="58"/>
      <c r="F14" s="41" t="s">
        <v>22</v>
      </c>
      <c r="G14" s="125" t="s">
        <v>21</v>
      </c>
      <c r="H14" s="70" t="s">
        <v>21</v>
      </c>
      <c r="I14" s="71" t="s">
        <v>34</v>
      </c>
      <c r="J14" s="71" t="s">
        <v>33</v>
      </c>
      <c r="K14" s="71" t="s">
        <v>32</v>
      </c>
      <c r="L14" s="72" t="s">
        <v>21</v>
      </c>
      <c r="M14" s="73" t="str">
        <f>IF(QCI!C9&lt;&gt;0,"Financ.(R$)","Repasse")</f>
        <v>Repasse</v>
      </c>
      <c r="N14" s="73" t="s">
        <v>66</v>
      </c>
      <c r="O14" s="69" t="s">
        <v>67</v>
      </c>
      <c r="P14" s="72" t="s">
        <v>21</v>
      </c>
      <c r="Q14" s="73" t="str">
        <f>M14</f>
        <v>Repasse</v>
      </c>
      <c r="R14" s="73" t="str">
        <f>N14</f>
        <v>CP (R$)</v>
      </c>
      <c r="S14" s="69" t="str">
        <f>O14</f>
        <v>Total (R$)</v>
      </c>
      <c r="T14" s="72" t="s">
        <v>21</v>
      </c>
      <c r="U14" s="73" t="str">
        <f>Q14</f>
        <v>Repasse</v>
      </c>
      <c r="V14" s="73" t="str">
        <f>R14</f>
        <v>CP (R$)</v>
      </c>
      <c r="W14" s="69" t="str">
        <f>S14</f>
        <v>Total (R$)</v>
      </c>
      <c r="X14" s="72" t="s">
        <v>21</v>
      </c>
      <c r="Y14" s="73" t="str">
        <f>U14</f>
        <v>Repasse</v>
      </c>
      <c r="Z14" s="73" t="str">
        <f>V14</f>
        <v>CP (R$)</v>
      </c>
      <c r="AA14" s="69" t="str">
        <f>W14</f>
        <v>Total (R$)</v>
      </c>
      <c r="AB14" s="72" t="s">
        <v>21</v>
      </c>
      <c r="AC14" s="73" t="str">
        <f>Y14</f>
        <v>Repasse</v>
      </c>
      <c r="AD14" s="73" t="str">
        <f>Z14</f>
        <v>CP (R$)</v>
      </c>
      <c r="AE14" s="69" t="str">
        <f>AA14</f>
        <v>Total (R$)</v>
      </c>
      <c r="AF14" s="72" t="s">
        <v>21</v>
      </c>
      <c r="AG14" s="73" t="str">
        <f>AC14</f>
        <v>Repasse</v>
      </c>
      <c r="AH14" s="73" t="str">
        <f>AD14</f>
        <v>CP (R$)</v>
      </c>
      <c r="AI14" s="69" t="str">
        <f>AE14</f>
        <v>Total (R$)</v>
      </c>
      <c r="AJ14" s="72" t="s">
        <v>21</v>
      </c>
      <c r="AK14" s="73" t="str">
        <f>AG14</f>
        <v>Repasse</v>
      </c>
      <c r="AL14" s="73" t="str">
        <f>AH14</f>
        <v>CP (R$)</v>
      </c>
      <c r="AM14" s="69" t="str">
        <f>AI14</f>
        <v>Total (R$)</v>
      </c>
      <c r="AN14" s="72" t="s">
        <v>21</v>
      </c>
      <c r="AO14" s="73" t="str">
        <f>AK14</f>
        <v>Repasse</v>
      </c>
      <c r="AP14" s="73" t="str">
        <f>AL14</f>
        <v>CP (R$)</v>
      </c>
      <c r="AQ14" s="69" t="str">
        <f>AM14</f>
        <v>Total (R$)</v>
      </c>
      <c r="AR14" s="72" t="s">
        <v>21</v>
      </c>
      <c r="AS14" s="73" t="str">
        <f>AO14</f>
        <v>Repasse</v>
      </c>
      <c r="AT14" s="73" t="str">
        <f>AP14</f>
        <v>CP (R$)</v>
      </c>
      <c r="AU14" s="69" t="str">
        <f>AQ14</f>
        <v>Total (R$)</v>
      </c>
      <c r="AV14" s="72" t="s">
        <v>21</v>
      </c>
      <c r="AW14" s="73" t="str">
        <f>AS14</f>
        <v>Repasse</v>
      </c>
      <c r="AX14" s="73" t="str">
        <f>AT14</f>
        <v>CP (R$)</v>
      </c>
      <c r="AY14" s="69" t="str">
        <f>AU14</f>
        <v>Total (R$)</v>
      </c>
      <c r="AZ14" s="72" t="s">
        <v>21</v>
      </c>
      <c r="BA14" s="73" t="str">
        <f>AW14</f>
        <v>Repasse</v>
      </c>
      <c r="BB14" s="73" t="str">
        <f>AX14</f>
        <v>CP (R$)</v>
      </c>
      <c r="BC14" s="69" t="str">
        <f>AY14</f>
        <v>Total (R$)</v>
      </c>
      <c r="BD14" s="72" t="s">
        <v>21</v>
      </c>
      <c r="BE14" s="73" t="str">
        <f>BA14</f>
        <v>Repasse</v>
      </c>
      <c r="BF14" s="73" t="str">
        <f>BB14</f>
        <v>CP (R$)</v>
      </c>
      <c r="BG14" s="69" t="str">
        <f>BC14</f>
        <v>Total (R$)</v>
      </c>
      <c r="BH14" s="72" t="s">
        <v>21</v>
      </c>
      <c r="BI14" s="73" t="str">
        <f>BE14</f>
        <v>Repasse</v>
      </c>
      <c r="BJ14" s="73" t="str">
        <f>BF14</f>
        <v>CP (R$)</v>
      </c>
      <c r="BK14" s="69" t="str">
        <f>BG14</f>
        <v>Total (R$)</v>
      </c>
      <c r="BL14" s="72" t="s">
        <v>21</v>
      </c>
      <c r="BM14" s="73" t="str">
        <f>BI14</f>
        <v>Repasse</v>
      </c>
      <c r="BN14" s="73" t="str">
        <f>BJ14</f>
        <v>CP (R$)</v>
      </c>
      <c r="BO14" s="69" t="str">
        <f>BK14</f>
        <v>Total (R$)</v>
      </c>
      <c r="BP14" s="72" t="s">
        <v>21</v>
      </c>
      <c r="BQ14" s="73" t="str">
        <f>BM14</f>
        <v>Repasse</v>
      </c>
      <c r="BR14" s="73" t="str">
        <f>BN14</f>
        <v>CP (R$)</v>
      </c>
      <c r="BS14" s="69" t="str">
        <f>BO14</f>
        <v>Total (R$)</v>
      </c>
      <c r="BT14" s="72" t="s">
        <v>21</v>
      </c>
      <c r="BU14" s="73" t="str">
        <f>BQ14</f>
        <v>Repasse</v>
      </c>
      <c r="BV14" s="73" t="str">
        <f>BR14</f>
        <v>CP (R$)</v>
      </c>
      <c r="BW14" s="69" t="str">
        <f>BS14</f>
        <v>Total (R$)</v>
      </c>
      <c r="BX14" s="72" t="s">
        <v>21</v>
      </c>
      <c r="BY14" s="73" t="str">
        <f>BU14</f>
        <v>Repasse</v>
      </c>
      <c r="BZ14" s="73" t="str">
        <f>BV14</f>
        <v>CP (R$)</v>
      </c>
      <c r="CA14" s="69" t="str">
        <f>BW14</f>
        <v>Total (R$)</v>
      </c>
      <c r="CB14" s="72" t="s">
        <v>21</v>
      </c>
      <c r="CC14" s="73" t="str">
        <f>BY14</f>
        <v>Repasse</v>
      </c>
      <c r="CD14" s="73" t="str">
        <f>BZ14</f>
        <v>CP (R$)</v>
      </c>
      <c r="CE14" s="69" t="str">
        <f>CA14</f>
        <v>Total (R$)</v>
      </c>
      <c r="CF14" s="72" t="s">
        <v>21</v>
      </c>
      <c r="CG14" s="73" t="str">
        <f>CC14</f>
        <v>Repasse</v>
      </c>
      <c r="CH14" s="73" t="str">
        <f>CD14</f>
        <v>CP (R$)</v>
      </c>
      <c r="CI14" s="69" t="str">
        <f>CE14</f>
        <v>Total (R$)</v>
      </c>
      <c r="CJ14" s="72" t="s">
        <v>21</v>
      </c>
      <c r="CK14" s="73" t="str">
        <f>CG14</f>
        <v>Repasse</v>
      </c>
      <c r="CL14" s="73" t="str">
        <f>CH14</f>
        <v>CP (R$)</v>
      </c>
      <c r="CM14" s="69" t="str">
        <f>CI14</f>
        <v>Total (R$)</v>
      </c>
      <c r="CN14" s="72" t="s">
        <v>21</v>
      </c>
      <c r="CO14" s="73" t="str">
        <f>CK14</f>
        <v>Repasse</v>
      </c>
      <c r="CP14" s="73" t="str">
        <f>CL14</f>
        <v>CP (R$)</v>
      </c>
      <c r="CQ14" s="69" t="str">
        <f>CM14</f>
        <v>Total (R$)</v>
      </c>
      <c r="CR14" s="72" t="s">
        <v>21</v>
      </c>
      <c r="CS14" s="73" t="str">
        <f>CO14</f>
        <v>Repasse</v>
      </c>
      <c r="CT14" s="73" t="str">
        <f>CP14</f>
        <v>CP (R$)</v>
      </c>
      <c r="CU14" s="69" t="str">
        <f>CQ14</f>
        <v>Total (R$)</v>
      </c>
      <c r="CV14" s="72" t="s">
        <v>21</v>
      </c>
      <c r="CW14" s="73" t="str">
        <f>CS14</f>
        <v>Repasse</v>
      </c>
      <c r="CX14" s="73" t="str">
        <f>CT14</f>
        <v>CP (R$)</v>
      </c>
      <c r="CY14" s="69" t="str">
        <f>CU14</f>
        <v>Total (R$)</v>
      </c>
      <c r="CZ14" s="72" t="s">
        <v>21</v>
      </c>
      <c r="DA14" s="73" t="str">
        <f>CW14</f>
        <v>Repasse</v>
      </c>
      <c r="DB14" s="73" t="str">
        <f>CX14</f>
        <v>CP (R$)</v>
      </c>
      <c r="DC14" s="69" t="str">
        <f>CY14</f>
        <v>Total (R$)</v>
      </c>
      <c r="DD14" s="183"/>
      <c r="DE14" s="183"/>
      <c r="DF14" s="183"/>
      <c r="DG14" s="183"/>
      <c r="DH14"/>
      <c r="DI14"/>
      <c r="DJ14"/>
      <c r="DK14"/>
    </row>
    <row r="15" spans="1:115" ht="12.75" customHeight="1">
      <c r="B15" s="340">
        <v>1</v>
      </c>
      <c r="C15" s="341" t="str">
        <f>QCI!C15</f>
        <v>SERVIÇOS PRELIMINARES</v>
      </c>
      <c r="D15" s="342" t="s">
        <v>58</v>
      </c>
      <c r="E15" s="343" t="s">
        <v>28</v>
      </c>
      <c r="F15" s="344">
        <f>QCI!Y15</f>
        <v>0</v>
      </c>
      <c r="G15" s="345">
        <f>CronogFF!G16</f>
        <v>0</v>
      </c>
      <c r="H15" s="346"/>
      <c r="I15" s="347"/>
      <c r="J15" s="347"/>
      <c r="K15" s="348"/>
      <c r="L15" s="349">
        <f>CronogFF!H16</f>
        <v>60</v>
      </c>
      <c r="M15" s="350">
        <f>L$15*QCI!$Y$15*QCI!$R$15/100</f>
        <v>0</v>
      </c>
      <c r="N15" s="351">
        <f>L$15/100*QCI!$Y$15*(QCI!$U$15+QCI!$W$15)</f>
        <v>0</v>
      </c>
      <c r="O15" s="352">
        <f>M15+N15</f>
        <v>0</v>
      </c>
      <c r="P15" s="353">
        <f>CronogFF!L16</f>
        <v>40</v>
      </c>
      <c r="Q15" s="354">
        <f>P$15*QCI!$Y$15*QCI!$R$15/100</f>
        <v>0</v>
      </c>
      <c r="R15" s="354">
        <f>P$15/100*QCI!$Y$15*(QCI!$U$15+QCI!$W$15)</f>
        <v>0</v>
      </c>
      <c r="S15" s="355">
        <f>Q15+R15</f>
        <v>0</v>
      </c>
      <c r="T15" s="353">
        <f>CronogFF!P16</f>
        <v>0</v>
      </c>
      <c r="U15" s="354">
        <f>T$15*QCI!$Y$15*QCI!$R$15/100</f>
        <v>0</v>
      </c>
      <c r="V15" s="354">
        <f>T$15/100*QCI!$Y$15*(QCI!$U$15+QCI!$W$15)</f>
        <v>0</v>
      </c>
      <c r="W15" s="355">
        <f>U15+V15</f>
        <v>0</v>
      </c>
      <c r="X15" s="353">
        <f>CronogFF!T16</f>
        <v>0</v>
      </c>
      <c r="Y15" s="354">
        <f>X$15*QCI!$Y$15*QCI!$R$15/100</f>
        <v>0</v>
      </c>
      <c r="Z15" s="354">
        <f>X$15/100*QCI!$Y$15*(QCI!$U$15+QCI!$W$15)</f>
        <v>0</v>
      </c>
      <c r="AA15" s="355">
        <f>Y15+Z15</f>
        <v>0</v>
      </c>
      <c r="AB15" s="353">
        <f>CronogFF!X16</f>
        <v>0</v>
      </c>
      <c r="AC15" s="354">
        <f>AB$15*QCI!$Y$15*QCI!$R$15/100</f>
        <v>0</v>
      </c>
      <c r="AD15" s="354">
        <f>AB$15/100*QCI!$Y$15*(QCI!$U$15+QCI!$W$15)</f>
        <v>0</v>
      </c>
      <c r="AE15" s="355">
        <f>AC15+AD15</f>
        <v>0</v>
      </c>
      <c r="AF15" s="353">
        <f>CronogFF!AB16</f>
        <v>0</v>
      </c>
      <c r="AG15" s="354">
        <f>AF$15*QCI!$Y$15*QCI!$R$15/100</f>
        <v>0</v>
      </c>
      <c r="AH15" s="354">
        <f>AF$15/100*QCI!$Y$15*(QCI!$U$15+QCI!$W$15)</f>
        <v>0</v>
      </c>
      <c r="AI15" s="355">
        <f>AG15+AH15</f>
        <v>0</v>
      </c>
      <c r="AJ15" s="353">
        <f>CronogFF!AF16</f>
        <v>0</v>
      </c>
      <c r="AK15" s="354">
        <f>AJ$15*QCI!$Y$15*QCI!$R$15/100</f>
        <v>0</v>
      </c>
      <c r="AL15" s="354">
        <f>AJ$15/100*QCI!$Y$15*(QCI!$U$15+QCI!$W$15)</f>
        <v>0</v>
      </c>
      <c r="AM15" s="355">
        <f>AK15+AL15</f>
        <v>0</v>
      </c>
      <c r="AN15" s="353">
        <f>CronogFF!AJ16</f>
        <v>0</v>
      </c>
      <c r="AO15" s="354">
        <f>AN$15*QCI!$Y$15*QCI!$R$15/100</f>
        <v>0</v>
      </c>
      <c r="AP15" s="354">
        <f>AN$15/100*QCI!$Y$15*(QCI!$U$15+QCI!$W$15)</f>
        <v>0</v>
      </c>
      <c r="AQ15" s="355">
        <f>AO15+AP15</f>
        <v>0</v>
      </c>
      <c r="AR15" s="353">
        <f>CronogFF!AN16</f>
        <v>0</v>
      </c>
      <c r="AS15" s="354">
        <f>AR$15*QCI!$Y$15*QCI!$R$15/100</f>
        <v>0</v>
      </c>
      <c r="AT15" s="354">
        <f>AR$15/100*QCI!$Y$15*(QCI!$U$15+QCI!$W$15)</f>
        <v>0</v>
      </c>
      <c r="AU15" s="355">
        <f>AS15+AT15</f>
        <v>0</v>
      </c>
      <c r="AV15" s="353">
        <f>CronogFF!AR16</f>
        <v>0</v>
      </c>
      <c r="AW15" s="354">
        <f>AV$15*QCI!$Y$15*QCI!$R$15/100</f>
        <v>0</v>
      </c>
      <c r="AX15" s="354">
        <f>AV$15/100*QCI!$Y$15*(QCI!$U$15+QCI!$W$15)</f>
        <v>0</v>
      </c>
      <c r="AY15" s="355">
        <f>AW15+AX15</f>
        <v>0</v>
      </c>
      <c r="AZ15" s="353">
        <f>CronogFF!AV16</f>
        <v>0</v>
      </c>
      <c r="BA15" s="354">
        <f>AZ$15*QCI!$Y$15*QCI!$R$15/100</f>
        <v>0</v>
      </c>
      <c r="BB15" s="354">
        <f>AZ$15/100*QCI!$Y$15*(QCI!$U$15+QCI!$W$15)</f>
        <v>0</v>
      </c>
      <c r="BC15" s="355">
        <f>BA15+BB15</f>
        <v>0</v>
      </c>
      <c r="BD15" s="353">
        <f>CronogFF!AZ16</f>
        <v>0</v>
      </c>
      <c r="BE15" s="354">
        <f>BD$15*QCI!$Y$15*QCI!$R$15/100</f>
        <v>0</v>
      </c>
      <c r="BF15" s="354">
        <f>BD$15/100*QCI!$Y$15*(QCI!$U$15+QCI!$W$15)</f>
        <v>0</v>
      </c>
      <c r="BG15" s="355">
        <f>BE15+BF15</f>
        <v>0</v>
      </c>
      <c r="BH15" s="353">
        <f>CronogFF!BD16</f>
        <v>0</v>
      </c>
      <c r="BI15" s="354">
        <f>BH$15*QCI!$Y$15*QCI!$R$15/100</f>
        <v>0</v>
      </c>
      <c r="BJ15" s="354">
        <f>BH$15/100*QCI!$Y$15*(QCI!$U$15+QCI!$W$15)</f>
        <v>0</v>
      </c>
      <c r="BK15" s="355">
        <f>BI15+BJ15</f>
        <v>0</v>
      </c>
      <c r="BL15" s="353">
        <f>CronogFF!BH16</f>
        <v>0</v>
      </c>
      <c r="BM15" s="354">
        <f>BL$15*QCI!$Y$15*QCI!$R$15/100</f>
        <v>0</v>
      </c>
      <c r="BN15" s="354">
        <f>BL$15/100*QCI!$Y$15*(QCI!$U$15+QCI!$W$15)</f>
        <v>0</v>
      </c>
      <c r="BO15" s="355">
        <f>BM15+BN15</f>
        <v>0</v>
      </c>
      <c r="BP15" s="353">
        <f>CronogFF!BL16</f>
        <v>0</v>
      </c>
      <c r="BQ15" s="354">
        <f>BP$15*QCI!$Y$15*QCI!$R$15/100</f>
        <v>0</v>
      </c>
      <c r="BR15" s="354">
        <f>BP$15/100*QCI!$Y$15*(QCI!$U$15+QCI!$W$15)</f>
        <v>0</v>
      </c>
      <c r="BS15" s="355">
        <f>BQ15+BR15</f>
        <v>0</v>
      </c>
      <c r="BT15" s="353">
        <f>CronogFF!BP16</f>
        <v>0</v>
      </c>
      <c r="BU15" s="354">
        <f>BT$15*QCI!$Y$15*QCI!$R$15/100</f>
        <v>0</v>
      </c>
      <c r="BV15" s="354">
        <f>BT$15/100*QCI!$Y$15*(QCI!$U$15+QCI!$W$15)</f>
        <v>0</v>
      </c>
      <c r="BW15" s="355">
        <f>BU15+BV15</f>
        <v>0</v>
      </c>
      <c r="BX15" s="353">
        <f>CronogFF!BT16</f>
        <v>0</v>
      </c>
      <c r="BY15" s="354">
        <f>BX$15*QCI!$Y$15*QCI!$R$15/100</f>
        <v>0</v>
      </c>
      <c r="BZ15" s="354">
        <f>BX$15/100*QCI!$Y$15*(QCI!$U$15+QCI!$W$15)</f>
        <v>0</v>
      </c>
      <c r="CA15" s="355">
        <f>BY15+BZ15</f>
        <v>0</v>
      </c>
      <c r="CB15" s="353">
        <f>CronogFF!BX16</f>
        <v>0</v>
      </c>
      <c r="CC15" s="354">
        <f>CB$15*QCI!$Y$15*QCI!$R$15/100</f>
        <v>0</v>
      </c>
      <c r="CD15" s="354">
        <f>CB$15/100*QCI!$Y$15*(QCI!$U$15+QCI!$W$15)</f>
        <v>0</v>
      </c>
      <c r="CE15" s="355">
        <f>CC15+CD15</f>
        <v>0</v>
      </c>
      <c r="CF15" s="353">
        <f>CronogFF!CB16</f>
        <v>0</v>
      </c>
      <c r="CG15" s="354">
        <f>CF$15*QCI!$Y$15*QCI!$R$15/100</f>
        <v>0</v>
      </c>
      <c r="CH15" s="354">
        <f>CF$15/100*QCI!$Y$15*(QCI!$U$15+QCI!$W$15)</f>
        <v>0</v>
      </c>
      <c r="CI15" s="355">
        <f>CG15+CH15</f>
        <v>0</v>
      </c>
      <c r="CJ15" s="353">
        <f>CronogFF!CF16</f>
        <v>0</v>
      </c>
      <c r="CK15" s="354">
        <f>CJ$15*QCI!$Y$15*QCI!$R$15/100</f>
        <v>0</v>
      </c>
      <c r="CL15" s="354">
        <f>CJ$15/100*QCI!$Y$15*(QCI!$U$15+QCI!$W$15)</f>
        <v>0</v>
      </c>
      <c r="CM15" s="355">
        <f>CK15+CL15</f>
        <v>0</v>
      </c>
      <c r="CN15" s="353">
        <f>CronogFF!CJ16</f>
        <v>0</v>
      </c>
      <c r="CO15" s="354">
        <f>CN$15*QCI!$Y$15*QCI!$R$15/100</f>
        <v>0</v>
      </c>
      <c r="CP15" s="354">
        <f>CN$15/100*QCI!$Y$15*(QCI!$U$15+QCI!$W$15)</f>
        <v>0</v>
      </c>
      <c r="CQ15" s="355">
        <f>CO15+CP15</f>
        <v>0</v>
      </c>
      <c r="CR15" s="353">
        <f>CronogFF!CN16</f>
        <v>0</v>
      </c>
      <c r="CS15" s="354">
        <f>CR$15*QCI!$Y$15*QCI!$R$15/100</f>
        <v>0</v>
      </c>
      <c r="CT15" s="354">
        <f>CR$15/100*QCI!$Y$15*(QCI!$U$15+QCI!$W$15)</f>
        <v>0</v>
      </c>
      <c r="CU15" s="355">
        <f>CS15+CT15</f>
        <v>0</v>
      </c>
      <c r="CV15" s="353">
        <f>CronogFF!CR16</f>
        <v>0</v>
      </c>
      <c r="CW15" s="354">
        <f>CV$15*QCI!$Y$15*QCI!$R$15/100</f>
        <v>0</v>
      </c>
      <c r="CX15" s="354">
        <f>CV$15/100*QCI!$Y$15*(QCI!$U$15+QCI!$W$15)</f>
        <v>0</v>
      </c>
      <c r="CY15" s="355">
        <f>CW15+CX15</f>
        <v>0</v>
      </c>
      <c r="CZ15" s="353">
        <f>CronogFF!CV16</f>
        <v>0</v>
      </c>
      <c r="DA15" s="354">
        <f>CZ$15*QCI!$Y$15*QCI!$R$15/100</f>
        <v>0</v>
      </c>
      <c r="DB15" s="354">
        <f>CZ$15/100*QCI!$Y$15*(QCI!$U$15+QCI!$W$15)</f>
        <v>0</v>
      </c>
      <c r="DC15" s="355">
        <f>DA15+DB15</f>
        <v>0</v>
      </c>
      <c r="DD15"/>
      <c r="DE15"/>
      <c r="DF15"/>
      <c r="DG15"/>
      <c r="DH15"/>
      <c r="DI15"/>
      <c r="DJ15"/>
      <c r="DK15"/>
    </row>
    <row r="16" spans="1:115" ht="12.75" customHeight="1">
      <c r="B16" s="356"/>
      <c r="C16" s="357"/>
      <c r="D16" s="358" t="s">
        <v>58</v>
      </c>
      <c r="E16" s="359" t="s">
        <v>29</v>
      </c>
      <c r="F16" s="360">
        <f>IF(F17&lt;&gt;0,F15-F17,0)</f>
        <v>0</v>
      </c>
      <c r="G16" s="361"/>
      <c r="H16" s="362"/>
      <c r="I16" s="363"/>
      <c r="J16" s="363"/>
      <c r="K16" s="364"/>
      <c r="L16" s="365">
        <f t="shared" ref="L16:W16" si="0">L15+H16</f>
        <v>60</v>
      </c>
      <c r="M16" s="365">
        <f t="shared" si="0"/>
        <v>0</v>
      </c>
      <c r="N16" s="366">
        <f t="shared" si="0"/>
        <v>0</v>
      </c>
      <c r="O16" s="367">
        <f t="shared" si="0"/>
        <v>0</v>
      </c>
      <c r="P16" s="368">
        <f t="shared" si="0"/>
        <v>100</v>
      </c>
      <c r="Q16" s="369">
        <f t="shared" si="0"/>
        <v>0</v>
      </c>
      <c r="R16" s="370">
        <f t="shared" si="0"/>
        <v>0</v>
      </c>
      <c r="S16" s="371">
        <f t="shared" si="0"/>
        <v>0</v>
      </c>
      <c r="T16" s="368">
        <f t="shared" si="0"/>
        <v>100</v>
      </c>
      <c r="U16" s="369">
        <f t="shared" si="0"/>
        <v>0</v>
      </c>
      <c r="V16" s="370">
        <f t="shared" si="0"/>
        <v>0</v>
      </c>
      <c r="W16" s="371">
        <f t="shared" si="0"/>
        <v>0</v>
      </c>
      <c r="X16" s="368">
        <f t="shared" ref="X16:BC16" si="1">X15+T16</f>
        <v>100</v>
      </c>
      <c r="Y16" s="369">
        <f t="shared" si="1"/>
        <v>0</v>
      </c>
      <c r="Z16" s="370">
        <f t="shared" si="1"/>
        <v>0</v>
      </c>
      <c r="AA16" s="371">
        <f t="shared" si="1"/>
        <v>0</v>
      </c>
      <c r="AB16" s="368">
        <f t="shared" si="1"/>
        <v>100</v>
      </c>
      <c r="AC16" s="369">
        <f t="shared" si="1"/>
        <v>0</v>
      </c>
      <c r="AD16" s="370">
        <f t="shared" si="1"/>
        <v>0</v>
      </c>
      <c r="AE16" s="371">
        <f t="shared" si="1"/>
        <v>0</v>
      </c>
      <c r="AF16" s="368">
        <f t="shared" si="1"/>
        <v>100</v>
      </c>
      <c r="AG16" s="369">
        <f t="shared" si="1"/>
        <v>0</v>
      </c>
      <c r="AH16" s="370">
        <f t="shared" si="1"/>
        <v>0</v>
      </c>
      <c r="AI16" s="371">
        <f t="shared" si="1"/>
        <v>0</v>
      </c>
      <c r="AJ16" s="368">
        <f t="shared" si="1"/>
        <v>100</v>
      </c>
      <c r="AK16" s="369">
        <f t="shared" si="1"/>
        <v>0</v>
      </c>
      <c r="AL16" s="370">
        <f t="shared" si="1"/>
        <v>0</v>
      </c>
      <c r="AM16" s="371">
        <f t="shared" si="1"/>
        <v>0</v>
      </c>
      <c r="AN16" s="368">
        <f t="shared" si="1"/>
        <v>100</v>
      </c>
      <c r="AO16" s="369">
        <f t="shared" si="1"/>
        <v>0</v>
      </c>
      <c r="AP16" s="370">
        <f t="shared" si="1"/>
        <v>0</v>
      </c>
      <c r="AQ16" s="371">
        <f t="shared" si="1"/>
        <v>0</v>
      </c>
      <c r="AR16" s="368">
        <f t="shared" si="1"/>
        <v>100</v>
      </c>
      <c r="AS16" s="369">
        <f t="shared" si="1"/>
        <v>0</v>
      </c>
      <c r="AT16" s="370">
        <f t="shared" si="1"/>
        <v>0</v>
      </c>
      <c r="AU16" s="371">
        <f t="shared" si="1"/>
        <v>0</v>
      </c>
      <c r="AV16" s="368">
        <f t="shared" si="1"/>
        <v>100</v>
      </c>
      <c r="AW16" s="369">
        <f t="shared" si="1"/>
        <v>0</v>
      </c>
      <c r="AX16" s="370">
        <f t="shared" si="1"/>
        <v>0</v>
      </c>
      <c r="AY16" s="371">
        <f t="shared" si="1"/>
        <v>0</v>
      </c>
      <c r="AZ16" s="368">
        <f t="shared" si="1"/>
        <v>100</v>
      </c>
      <c r="BA16" s="369">
        <f t="shared" si="1"/>
        <v>0</v>
      </c>
      <c r="BB16" s="370">
        <f t="shared" si="1"/>
        <v>0</v>
      </c>
      <c r="BC16" s="371">
        <f t="shared" si="1"/>
        <v>0</v>
      </c>
      <c r="BD16" s="368">
        <f t="shared" ref="BD16:CI16" si="2">BD15+AZ16</f>
        <v>100</v>
      </c>
      <c r="BE16" s="369">
        <f t="shared" si="2"/>
        <v>0</v>
      </c>
      <c r="BF16" s="370">
        <f t="shared" si="2"/>
        <v>0</v>
      </c>
      <c r="BG16" s="371">
        <f t="shared" si="2"/>
        <v>0</v>
      </c>
      <c r="BH16" s="368">
        <f t="shared" si="2"/>
        <v>100</v>
      </c>
      <c r="BI16" s="369">
        <f t="shared" si="2"/>
        <v>0</v>
      </c>
      <c r="BJ16" s="370">
        <f t="shared" si="2"/>
        <v>0</v>
      </c>
      <c r="BK16" s="371">
        <f t="shared" si="2"/>
        <v>0</v>
      </c>
      <c r="BL16" s="368">
        <f t="shared" si="2"/>
        <v>100</v>
      </c>
      <c r="BM16" s="369">
        <f t="shared" si="2"/>
        <v>0</v>
      </c>
      <c r="BN16" s="370">
        <f t="shared" si="2"/>
        <v>0</v>
      </c>
      <c r="BO16" s="371">
        <f t="shared" si="2"/>
        <v>0</v>
      </c>
      <c r="BP16" s="368">
        <f t="shared" si="2"/>
        <v>100</v>
      </c>
      <c r="BQ16" s="369">
        <f t="shared" si="2"/>
        <v>0</v>
      </c>
      <c r="BR16" s="370">
        <f t="shared" si="2"/>
        <v>0</v>
      </c>
      <c r="BS16" s="371">
        <f t="shared" si="2"/>
        <v>0</v>
      </c>
      <c r="BT16" s="368">
        <f t="shared" si="2"/>
        <v>100</v>
      </c>
      <c r="BU16" s="369">
        <f t="shared" si="2"/>
        <v>0</v>
      </c>
      <c r="BV16" s="370">
        <f t="shared" si="2"/>
        <v>0</v>
      </c>
      <c r="BW16" s="371">
        <f t="shared" si="2"/>
        <v>0</v>
      </c>
      <c r="BX16" s="368">
        <f t="shared" si="2"/>
        <v>100</v>
      </c>
      <c r="BY16" s="369">
        <f t="shared" si="2"/>
        <v>0</v>
      </c>
      <c r="BZ16" s="370">
        <f t="shared" si="2"/>
        <v>0</v>
      </c>
      <c r="CA16" s="371">
        <f t="shared" si="2"/>
        <v>0</v>
      </c>
      <c r="CB16" s="368">
        <f t="shared" si="2"/>
        <v>100</v>
      </c>
      <c r="CC16" s="369">
        <f t="shared" si="2"/>
        <v>0</v>
      </c>
      <c r="CD16" s="370">
        <f t="shared" si="2"/>
        <v>0</v>
      </c>
      <c r="CE16" s="371">
        <f t="shared" si="2"/>
        <v>0</v>
      </c>
      <c r="CF16" s="368">
        <f t="shared" si="2"/>
        <v>100</v>
      </c>
      <c r="CG16" s="369">
        <f t="shared" si="2"/>
        <v>0</v>
      </c>
      <c r="CH16" s="370">
        <f t="shared" si="2"/>
        <v>0</v>
      </c>
      <c r="CI16" s="371">
        <f t="shared" si="2"/>
        <v>0</v>
      </c>
      <c r="CJ16" s="368">
        <f t="shared" ref="CJ16:DC16" si="3">CJ15+CF16</f>
        <v>100</v>
      </c>
      <c r="CK16" s="369">
        <f t="shared" si="3"/>
        <v>0</v>
      </c>
      <c r="CL16" s="370">
        <f t="shared" si="3"/>
        <v>0</v>
      </c>
      <c r="CM16" s="371">
        <f t="shared" si="3"/>
        <v>0</v>
      </c>
      <c r="CN16" s="368">
        <f t="shared" si="3"/>
        <v>100</v>
      </c>
      <c r="CO16" s="369">
        <f t="shared" si="3"/>
        <v>0</v>
      </c>
      <c r="CP16" s="370">
        <f t="shared" si="3"/>
        <v>0</v>
      </c>
      <c r="CQ16" s="371">
        <f t="shared" si="3"/>
        <v>0</v>
      </c>
      <c r="CR16" s="368">
        <f t="shared" si="3"/>
        <v>100</v>
      </c>
      <c r="CS16" s="369">
        <f t="shared" si="3"/>
        <v>0</v>
      </c>
      <c r="CT16" s="370">
        <f t="shared" si="3"/>
        <v>0</v>
      </c>
      <c r="CU16" s="371">
        <f t="shared" si="3"/>
        <v>0</v>
      </c>
      <c r="CV16" s="368">
        <f t="shared" si="3"/>
        <v>100</v>
      </c>
      <c r="CW16" s="369">
        <f t="shared" si="3"/>
        <v>0</v>
      </c>
      <c r="CX16" s="370">
        <f t="shared" si="3"/>
        <v>0</v>
      </c>
      <c r="CY16" s="371">
        <f t="shared" si="3"/>
        <v>0</v>
      </c>
      <c r="CZ16" s="368">
        <f t="shared" si="3"/>
        <v>100</v>
      </c>
      <c r="DA16" s="369">
        <f t="shared" si="3"/>
        <v>0</v>
      </c>
      <c r="DB16" s="370">
        <f t="shared" si="3"/>
        <v>0</v>
      </c>
      <c r="DC16" s="371">
        <f t="shared" si="3"/>
        <v>0</v>
      </c>
      <c r="DD16"/>
      <c r="DE16"/>
      <c r="DF16"/>
      <c r="DG16"/>
      <c r="DH16"/>
      <c r="DI16"/>
      <c r="DJ16"/>
      <c r="DK16"/>
    </row>
    <row r="17" spans="2:115" ht="12.75" customHeight="1">
      <c r="B17" s="356"/>
      <c r="C17" s="357"/>
      <c r="D17" s="372" t="s">
        <v>59</v>
      </c>
      <c r="E17" s="373" t="s">
        <v>30</v>
      </c>
      <c r="F17" s="75"/>
      <c r="G17" s="374">
        <f>IF(F17=0,0,F17/F$115)</f>
        <v>0</v>
      </c>
      <c r="H17" s="375"/>
      <c r="I17" s="376"/>
      <c r="J17" s="376"/>
      <c r="K17" s="377"/>
      <c r="L17" s="378">
        <f>IF(O17&lt;&gt;0,(O17/$F17)*100,0)</f>
        <v>0</v>
      </c>
      <c r="M17" s="378">
        <f>ROUND(O17*QCI!$R$15,2)</f>
        <v>0</v>
      </c>
      <c r="N17" s="379">
        <f>O17-M17</f>
        <v>0</v>
      </c>
      <c r="O17" s="77"/>
      <c r="P17" s="380">
        <f>IF(S17&lt;&gt;0,(S17/$F17)*100,0)</f>
        <v>0</v>
      </c>
      <c r="Q17" s="378">
        <f>ROUND(S17*QCI!$R$15,2)</f>
        <v>0</v>
      </c>
      <c r="R17" s="378">
        <f>S17-Q17</f>
        <v>0</v>
      </c>
      <c r="S17" s="77"/>
      <c r="T17" s="380">
        <f>IF(W17&lt;&gt;0,(W17/$F17)*100,0)</f>
        <v>0</v>
      </c>
      <c r="U17" s="378">
        <f>ROUND(W17*QCI!$R$15,2)</f>
        <v>0</v>
      </c>
      <c r="V17" s="378">
        <f>W17-U17</f>
        <v>0</v>
      </c>
      <c r="W17" s="77"/>
      <c r="X17" s="380">
        <f>IF(AA17&lt;&gt;0,(AA17/$F17)*100,0)</f>
        <v>0</v>
      </c>
      <c r="Y17" s="378">
        <f>ROUND(AA17*QCI!$R$15,2)</f>
        <v>0</v>
      </c>
      <c r="Z17" s="378">
        <f>AA17-Y17</f>
        <v>0</v>
      </c>
      <c r="AA17" s="77"/>
      <c r="AB17" s="380">
        <f>IF(AE17&lt;&gt;0,(AE17/$F17)*100,0)</f>
        <v>0</v>
      </c>
      <c r="AC17" s="378">
        <f>ROUND(AE17*QCI!$R$15,2)</f>
        <v>0</v>
      </c>
      <c r="AD17" s="378">
        <f>AE17-AC17</f>
        <v>0</v>
      </c>
      <c r="AE17" s="77"/>
      <c r="AF17" s="380">
        <f>IF(AI17&lt;&gt;0,(AI17/$F17)*100,0)</f>
        <v>0</v>
      </c>
      <c r="AG17" s="378">
        <f>ROUND(AI17*QCI!$R$15,2)</f>
        <v>0</v>
      </c>
      <c r="AH17" s="378">
        <f>AI17-AG17</f>
        <v>0</v>
      </c>
      <c r="AI17" s="77"/>
      <c r="AJ17" s="380">
        <f>IF(AM17&lt;&gt;0,(AM17/$F17)*100,0)</f>
        <v>0</v>
      </c>
      <c r="AK17" s="378">
        <f>ROUND(AM17*QCI!$R$15,2)</f>
        <v>0</v>
      </c>
      <c r="AL17" s="378">
        <f>AM17-AK17</f>
        <v>0</v>
      </c>
      <c r="AM17" s="77"/>
      <c r="AN17" s="380">
        <f>IF(AQ17&lt;&gt;0,(AQ17/$F17)*100,0)</f>
        <v>0</v>
      </c>
      <c r="AO17" s="378">
        <f>ROUND(AQ17*QCI!$R$15,2)</f>
        <v>0</v>
      </c>
      <c r="AP17" s="378">
        <f>AQ17-AO17</f>
        <v>0</v>
      </c>
      <c r="AQ17" s="77"/>
      <c r="AR17" s="380">
        <f>IF(AU17&lt;&gt;0,(AU17/$F17)*100,0)</f>
        <v>0</v>
      </c>
      <c r="AS17" s="378">
        <f>ROUND(AU17*QCI!$R$15,2)</f>
        <v>0</v>
      </c>
      <c r="AT17" s="378">
        <f>AU17-AS17</f>
        <v>0</v>
      </c>
      <c r="AU17" s="77"/>
      <c r="AV17" s="380">
        <f>IF(AY17&lt;&gt;0,(AY17/$F17)*100,0)</f>
        <v>0</v>
      </c>
      <c r="AW17" s="378">
        <f>ROUND(AY17*QCI!$R$15,2)</f>
        <v>0</v>
      </c>
      <c r="AX17" s="378">
        <f>AY17-AW17</f>
        <v>0</v>
      </c>
      <c r="AY17" s="77"/>
      <c r="AZ17" s="380">
        <f>IF(BC17&lt;&gt;0,(BC17/$F17)*100,0)</f>
        <v>0</v>
      </c>
      <c r="BA17" s="378">
        <f>ROUND(BC17*QCI!$R$15,2)</f>
        <v>0</v>
      </c>
      <c r="BB17" s="378">
        <f>BC17-BA17</f>
        <v>0</v>
      </c>
      <c r="BC17" s="77"/>
      <c r="BD17" s="380">
        <f>IF(BG17&lt;&gt;0,(BG17/$F17)*100,0)</f>
        <v>0</v>
      </c>
      <c r="BE17" s="378">
        <f>ROUND(BG17*QCI!$R$15,2)</f>
        <v>0</v>
      </c>
      <c r="BF17" s="378">
        <f>BG17-BE17</f>
        <v>0</v>
      </c>
      <c r="BG17" s="77"/>
      <c r="BH17" s="380">
        <f>IF(BK17&lt;&gt;0,(BK17/$F17)*100,0)</f>
        <v>0</v>
      </c>
      <c r="BI17" s="378">
        <f>ROUND(BK17*QCI!$R$15,2)</f>
        <v>0</v>
      </c>
      <c r="BJ17" s="378">
        <f>BK17-BI17</f>
        <v>0</v>
      </c>
      <c r="BK17" s="77"/>
      <c r="BL17" s="380">
        <f>IF(BO17&lt;&gt;0,(BO17/$F17)*100,0)</f>
        <v>0</v>
      </c>
      <c r="BM17" s="378">
        <f>ROUND(BO17*QCI!$R$15,2)</f>
        <v>0</v>
      </c>
      <c r="BN17" s="378">
        <f>BO17-BM17</f>
        <v>0</v>
      </c>
      <c r="BO17" s="77"/>
      <c r="BP17" s="380">
        <f>IF(BS17&lt;&gt;0,(BS17/$F17)*100,0)</f>
        <v>0</v>
      </c>
      <c r="BQ17" s="378">
        <f>ROUND(BS17*QCI!$R$15,2)</f>
        <v>0</v>
      </c>
      <c r="BR17" s="378">
        <f>BS17-BQ17</f>
        <v>0</v>
      </c>
      <c r="BS17" s="77"/>
      <c r="BT17" s="380">
        <f>IF(BW17&lt;&gt;0,(BW17/$F17)*100,0)</f>
        <v>0</v>
      </c>
      <c r="BU17" s="378">
        <f>ROUND(BW17*QCI!$R$15,2)</f>
        <v>0</v>
      </c>
      <c r="BV17" s="378">
        <f>BW17-BU17</f>
        <v>0</v>
      </c>
      <c r="BW17" s="77"/>
      <c r="BX17" s="380">
        <f>IF(CA17&lt;&gt;0,(CA17/$F17)*100,0)</f>
        <v>0</v>
      </c>
      <c r="BY17" s="378">
        <f>ROUND(CA17*QCI!$R$15,2)</f>
        <v>0</v>
      </c>
      <c r="BZ17" s="378">
        <f>CA17-BY17</f>
        <v>0</v>
      </c>
      <c r="CA17" s="77"/>
      <c r="CB17" s="380">
        <f>IF(CE17&lt;&gt;0,(CE17/$F17)*100,0)</f>
        <v>0</v>
      </c>
      <c r="CC17" s="378">
        <f>ROUND(CE17*QCI!$R$15,2)</f>
        <v>0</v>
      </c>
      <c r="CD17" s="378">
        <f>CE17-CC17</f>
        <v>0</v>
      </c>
      <c r="CE17" s="77"/>
      <c r="CF17" s="380">
        <f>IF(CI17&lt;&gt;0,(CI17/$F17)*100,0)</f>
        <v>0</v>
      </c>
      <c r="CG17" s="378">
        <f>ROUND(CI17*QCI!$R$15,2)</f>
        <v>0</v>
      </c>
      <c r="CH17" s="378">
        <f>CI17-CG17</f>
        <v>0</v>
      </c>
      <c r="CI17" s="77"/>
      <c r="CJ17" s="380">
        <f>IF(CM17&lt;&gt;0,(CM17/$F17)*100,0)</f>
        <v>0</v>
      </c>
      <c r="CK17" s="378">
        <f>ROUND(CM17*QCI!$R$15,2)</f>
        <v>0</v>
      </c>
      <c r="CL17" s="378">
        <f>CM17-CK17</f>
        <v>0</v>
      </c>
      <c r="CM17" s="77"/>
      <c r="CN17" s="380">
        <f>IF(CQ17&lt;&gt;0,(CQ17/$F17)*100,0)</f>
        <v>0</v>
      </c>
      <c r="CO17" s="378">
        <f>ROUND(CQ17*QCI!$R$15,2)</f>
        <v>0</v>
      </c>
      <c r="CP17" s="378">
        <f>CQ17-CO17</f>
        <v>0</v>
      </c>
      <c r="CQ17" s="77"/>
      <c r="CR17" s="380">
        <f>IF(CU17&lt;&gt;0,(CU17/$F17)*100,0)</f>
        <v>0</v>
      </c>
      <c r="CS17" s="378">
        <f>ROUND(CU17*QCI!$R$15,2)</f>
        <v>0</v>
      </c>
      <c r="CT17" s="378">
        <f>CU17-CS17</f>
        <v>0</v>
      </c>
      <c r="CU17" s="77"/>
      <c r="CV17" s="380">
        <f>IF(CY17&lt;&gt;0,(CY17/$F17)*100,0)</f>
        <v>0</v>
      </c>
      <c r="CW17" s="378">
        <f>ROUND(CY17*QCI!$R$15,2)</f>
        <v>0</v>
      </c>
      <c r="CX17" s="378">
        <f>CY17-CW17</f>
        <v>0</v>
      </c>
      <c r="CY17" s="77"/>
      <c r="CZ17" s="380">
        <f>IF(DC17&lt;&gt;0,(DC17/$F17)*100,0)</f>
        <v>0</v>
      </c>
      <c r="DA17" s="378">
        <f>ROUND(DC17*QCI!$R$15,2)</f>
        <v>0</v>
      </c>
      <c r="DB17" s="378">
        <f>DC17-DA17</f>
        <v>0</v>
      </c>
      <c r="DC17" s="77"/>
      <c r="DD17"/>
      <c r="DE17"/>
      <c r="DF17"/>
      <c r="DG17"/>
      <c r="DH17"/>
      <c r="DI17"/>
      <c r="DJ17"/>
      <c r="DK17"/>
    </row>
    <row r="18" spans="2:115" ht="12.75" customHeight="1">
      <c r="B18" s="356"/>
      <c r="C18" s="357"/>
      <c r="D18" s="381" t="s">
        <v>60</v>
      </c>
      <c r="E18" s="382" t="s">
        <v>31</v>
      </c>
      <c r="F18" s="383">
        <f>IF(F17=0,F15,F17)</f>
        <v>0</v>
      </c>
      <c r="G18" s="384"/>
      <c r="H18" s="385"/>
      <c r="I18" s="386"/>
      <c r="J18" s="386"/>
      <c r="K18" s="387"/>
      <c r="L18" s="388">
        <f t="shared" ref="L18:W18" si="4">L17+H18</f>
        <v>0</v>
      </c>
      <c r="M18" s="388">
        <f t="shared" si="4"/>
        <v>0</v>
      </c>
      <c r="N18" s="389">
        <f t="shared" si="4"/>
        <v>0</v>
      </c>
      <c r="O18" s="390">
        <f t="shared" si="4"/>
        <v>0</v>
      </c>
      <c r="P18" s="391">
        <f t="shared" si="4"/>
        <v>0</v>
      </c>
      <c r="Q18" s="388">
        <f t="shared" si="4"/>
        <v>0</v>
      </c>
      <c r="R18" s="388">
        <f t="shared" si="4"/>
        <v>0</v>
      </c>
      <c r="S18" s="390">
        <f t="shared" si="4"/>
        <v>0</v>
      </c>
      <c r="T18" s="391">
        <f t="shared" si="4"/>
        <v>0</v>
      </c>
      <c r="U18" s="388">
        <f t="shared" si="4"/>
        <v>0</v>
      </c>
      <c r="V18" s="388">
        <f t="shared" si="4"/>
        <v>0</v>
      </c>
      <c r="W18" s="390">
        <f t="shared" si="4"/>
        <v>0</v>
      </c>
      <c r="X18" s="391">
        <f t="shared" ref="X18:BC18" si="5">X17+T18</f>
        <v>0</v>
      </c>
      <c r="Y18" s="388">
        <f t="shared" si="5"/>
        <v>0</v>
      </c>
      <c r="Z18" s="388">
        <f t="shared" si="5"/>
        <v>0</v>
      </c>
      <c r="AA18" s="390">
        <f t="shared" si="5"/>
        <v>0</v>
      </c>
      <c r="AB18" s="391">
        <f t="shared" si="5"/>
        <v>0</v>
      </c>
      <c r="AC18" s="388">
        <f t="shared" si="5"/>
        <v>0</v>
      </c>
      <c r="AD18" s="388">
        <f t="shared" si="5"/>
        <v>0</v>
      </c>
      <c r="AE18" s="390">
        <f t="shared" si="5"/>
        <v>0</v>
      </c>
      <c r="AF18" s="391">
        <f t="shared" si="5"/>
        <v>0</v>
      </c>
      <c r="AG18" s="388">
        <f t="shared" si="5"/>
        <v>0</v>
      </c>
      <c r="AH18" s="388">
        <f t="shared" si="5"/>
        <v>0</v>
      </c>
      <c r="AI18" s="390">
        <f t="shared" si="5"/>
        <v>0</v>
      </c>
      <c r="AJ18" s="391">
        <f t="shared" si="5"/>
        <v>0</v>
      </c>
      <c r="AK18" s="388">
        <f t="shared" si="5"/>
        <v>0</v>
      </c>
      <c r="AL18" s="388">
        <f t="shared" si="5"/>
        <v>0</v>
      </c>
      <c r="AM18" s="390">
        <f t="shared" si="5"/>
        <v>0</v>
      </c>
      <c r="AN18" s="391">
        <f t="shared" si="5"/>
        <v>0</v>
      </c>
      <c r="AO18" s="388">
        <f t="shared" si="5"/>
        <v>0</v>
      </c>
      <c r="AP18" s="388">
        <f t="shared" si="5"/>
        <v>0</v>
      </c>
      <c r="AQ18" s="390">
        <f t="shared" si="5"/>
        <v>0</v>
      </c>
      <c r="AR18" s="391">
        <f t="shared" si="5"/>
        <v>0</v>
      </c>
      <c r="AS18" s="388">
        <f t="shared" si="5"/>
        <v>0</v>
      </c>
      <c r="AT18" s="388">
        <f t="shared" si="5"/>
        <v>0</v>
      </c>
      <c r="AU18" s="390">
        <f t="shared" si="5"/>
        <v>0</v>
      </c>
      <c r="AV18" s="391">
        <f t="shared" si="5"/>
        <v>0</v>
      </c>
      <c r="AW18" s="388">
        <f t="shared" si="5"/>
        <v>0</v>
      </c>
      <c r="AX18" s="388">
        <f t="shared" si="5"/>
        <v>0</v>
      </c>
      <c r="AY18" s="390">
        <f t="shared" si="5"/>
        <v>0</v>
      </c>
      <c r="AZ18" s="391">
        <f t="shared" si="5"/>
        <v>0</v>
      </c>
      <c r="BA18" s="388">
        <f t="shared" si="5"/>
        <v>0</v>
      </c>
      <c r="BB18" s="388">
        <f t="shared" si="5"/>
        <v>0</v>
      </c>
      <c r="BC18" s="390">
        <f t="shared" si="5"/>
        <v>0</v>
      </c>
      <c r="BD18" s="391">
        <f t="shared" ref="BD18:CI18" si="6">BD17+AZ18</f>
        <v>0</v>
      </c>
      <c r="BE18" s="388">
        <f t="shared" si="6"/>
        <v>0</v>
      </c>
      <c r="BF18" s="388">
        <f t="shared" si="6"/>
        <v>0</v>
      </c>
      <c r="BG18" s="390">
        <f t="shared" si="6"/>
        <v>0</v>
      </c>
      <c r="BH18" s="391">
        <f t="shared" si="6"/>
        <v>0</v>
      </c>
      <c r="BI18" s="388">
        <f t="shared" si="6"/>
        <v>0</v>
      </c>
      <c r="BJ18" s="388">
        <f t="shared" si="6"/>
        <v>0</v>
      </c>
      <c r="BK18" s="390">
        <f t="shared" si="6"/>
        <v>0</v>
      </c>
      <c r="BL18" s="391">
        <f t="shared" si="6"/>
        <v>0</v>
      </c>
      <c r="BM18" s="388">
        <f t="shared" si="6"/>
        <v>0</v>
      </c>
      <c r="BN18" s="388">
        <f t="shared" si="6"/>
        <v>0</v>
      </c>
      <c r="BO18" s="390">
        <f t="shared" si="6"/>
        <v>0</v>
      </c>
      <c r="BP18" s="391">
        <f t="shared" si="6"/>
        <v>0</v>
      </c>
      <c r="BQ18" s="388">
        <f t="shared" si="6"/>
        <v>0</v>
      </c>
      <c r="BR18" s="388">
        <f t="shared" si="6"/>
        <v>0</v>
      </c>
      <c r="BS18" s="390">
        <f t="shared" si="6"/>
        <v>0</v>
      </c>
      <c r="BT18" s="391">
        <f t="shared" si="6"/>
        <v>0</v>
      </c>
      <c r="BU18" s="388">
        <f t="shared" si="6"/>
        <v>0</v>
      </c>
      <c r="BV18" s="388">
        <f t="shared" si="6"/>
        <v>0</v>
      </c>
      <c r="BW18" s="390">
        <f t="shared" si="6"/>
        <v>0</v>
      </c>
      <c r="BX18" s="391">
        <f t="shared" si="6"/>
        <v>0</v>
      </c>
      <c r="BY18" s="388">
        <f t="shared" si="6"/>
        <v>0</v>
      </c>
      <c r="BZ18" s="388">
        <f t="shared" si="6"/>
        <v>0</v>
      </c>
      <c r="CA18" s="390">
        <f t="shared" si="6"/>
        <v>0</v>
      </c>
      <c r="CB18" s="391">
        <f t="shared" si="6"/>
        <v>0</v>
      </c>
      <c r="CC18" s="388">
        <f t="shared" si="6"/>
        <v>0</v>
      </c>
      <c r="CD18" s="388">
        <f t="shared" si="6"/>
        <v>0</v>
      </c>
      <c r="CE18" s="390">
        <f t="shared" si="6"/>
        <v>0</v>
      </c>
      <c r="CF18" s="391">
        <f t="shared" si="6"/>
        <v>0</v>
      </c>
      <c r="CG18" s="388">
        <f t="shared" si="6"/>
        <v>0</v>
      </c>
      <c r="CH18" s="388">
        <f t="shared" si="6"/>
        <v>0</v>
      </c>
      <c r="CI18" s="390">
        <f t="shared" si="6"/>
        <v>0</v>
      </c>
      <c r="CJ18" s="391">
        <f t="shared" ref="CJ18:DC18" si="7">CJ17+CF18</f>
        <v>0</v>
      </c>
      <c r="CK18" s="388">
        <f t="shared" si="7"/>
        <v>0</v>
      </c>
      <c r="CL18" s="388">
        <f t="shared" si="7"/>
        <v>0</v>
      </c>
      <c r="CM18" s="390">
        <f t="shared" si="7"/>
        <v>0</v>
      </c>
      <c r="CN18" s="391">
        <f t="shared" si="7"/>
        <v>0</v>
      </c>
      <c r="CO18" s="388">
        <f t="shared" si="7"/>
        <v>0</v>
      </c>
      <c r="CP18" s="388">
        <f t="shared" si="7"/>
        <v>0</v>
      </c>
      <c r="CQ18" s="390">
        <f t="shared" si="7"/>
        <v>0</v>
      </c>
      <c r="CR18" s="391">
        <f t="shared" si="7"/>
        <v>0</v>
      </c>
      <c r="CS18" s="388">
        <f t="shared" si="7"/>
        <v>0</v>
      </c>
      <c r="CT18" s="388">
        <f t="shared" si="7"/>
        <v>0</v>
      </c>
      <c r="CU18" s="390">
        <f t="shared" si="7"/>
        <v>0</v>
      </c>
      <c r="CV18" s="391">
        <f t="shared" si="7"/>
        <v>0</v>
      </c>
      <c r="CW18" s="388">
        <f t="shared" si="7"/>
        <v>0</v>
      </c>
      <c r="CX18" s="388">
        <f t="shared" si="7"/>
        <v>0</v>
      </c>
      <c r="CY18" s="390">
        <f t="shared" si="7"/>
        <v>0</v>
      </c>
      <c r="CZ18" s="391">
        <f t="shared" si="7"/>
        <v>0</v>
      </c>
      <c r="DA18" s="388">
        <f t="shared" si="7"/>
        <v>0</v>
      </c>
      <c r="DB18" s="388">
        <f t="shared" si="7"/>
        <v>0</v>
      </c>
      <c r="DC18" s="390">
        <f t="shared" si="7"/>
        <v>0</v>
      </c>
      <c r="DD18"/>
      <c r="DE18"/>
      <c r="DF18"/>
      <c r="DG18"/>
      <c r="DH18"/>
      <c r="DI18"/>
      <c r="DJ18"/>
      <c r="DK18"/>
    </row>
    <row r="19" spans="2:115" ht="12.75" customHeight="1">
      <c r="B19" s="340">
        <v>2</v>
      </c>
      <c r="C19" s="392" t="str">
        <f>QCI!C16</f>
        <v>MOVIMENTO DE TERRA</v>
      </c>
      <c r="D19" s="342" t="s">
        <v>58</v>
      </c>
      <c r="E19" s="343" t="s">
        <v>28</v>
      </c>
      <c r="F19" s="344">
        <f>QCI!Y16</f>
        <v>0</v>
      </c>
      <c r="G19" s="345">
        <f>CronogFF!G17</f>
        <v>0</v>
      </c>
      <c r="H19" s="346"/>
      <c r="I19" s="347"/>
      <c r="J19" s="347"/>
      <c r="K19" s="348"/>
      <c r="L19" s="349">
        <f>CronogFF!H17</f>
        <v>20</v>
      </c>
      <c r="M19" s="350">
        <f>L19*QCI!$Y16*QCI!$R16/100</f>
        <v>0</v>
      </c>
      <c r="N19" s="351">
        <f>L19/100*QCI!$Y16*(QCI!$U16+QCI!$W16)</f>
        <v>0</v>
      </c>
      <c r="O19" s="352">
        <f>M19+N19</f>
        <v>0</v>
      </c>
      <c r="P19" s="349">
        <f>CronogFF!L17</f>
        <v>20</v>
      </c>
      <c r="Q19" s="354">
        <f>P19*QCI!$Y16*QCI!$R16/100</f>
        <v>0</v>
      </c>
      <c r="R19" s="354">
        <f>P19/100*QCI!$Y16*(QCI!$U16+QCI!$W16)</f>
        <v>0</v>
      </c>
      <c r="S19" s="355">
        <f>Q19+R19</f>
        <v>0</v>
      </c>
      <c r="T19" s="349">
        <f>CronogFF!P17</f>
        <v>20</v>
      </c>
      <c r="U19" s="354">
        <f>T19*QCI!$Y16*QCI!$R16/100</f>
        <v>0</v>
      </c>
      <c r="V19" s="354">
        <f>T19/100*QCI!$Y16*(QCI!$U16+QCI!$W16)</f>
        <v>0</v>
      </c>
      <c r="W19" s="355">
        <f>U19+V19</f>
        <v>0</v>
      </c>
      <c r="X19" s="349">
        <f>CronogFF!T17</f>
        <v>20</v>
      </c>
      <c r="Y19" s="354">
        <f>X19*QCI!$Y16*QCI!$R16/100</f>
        <v>0</v>
      </c>
      <c r="Z19" s="354">
        <f>X19/100*QCI!$Y16*(QCI!$U16+QCI!$W16)</f>
        <v>0</v>
      </c>
      <c r="AA19" s="355">
        <f>Y19+Z19</f>
        <v>0</v>
      </c>
      <c r="AB19" s="349">
        <f>CronogFF!X17</f>
        <v>20</v>
      </c>
      <c r="AC19" s="354">
        <f>AB19*QCI!$Y16*QCI!$R16/100</f>
        <v>0</v>
      </c>
      <c r="AD19" s="354">
        <f>AB19/100*QCI!$Y16*(QCI!$U16+QCI!$W16)</f>
        <v>0</v>
      </c>
      <c r="AE19" s="355">
        <f>AC19+AD19</f>
        <v>0</v>
      </c>
      <c r="AF19" s="349">
        <f>CronogFF!AB17</f>
        <v>0</v>
      </c>
      <c r="AG19" s="354">
        <f>AF19*QCI!$Y16*QCI!$R16/100</f>
        <v>0</v>
      </c>
      <c r="AH19" s="354">
        <f>AF19/100*QCI!$Y16*(QCI!$U16+QCI!$W16)</f>
        <v>0</v>
      </c>
      <c r="AI19" s="355">
        <f>AG19+AH19</f>
        <v>0</v>
      </c>
      <c r="AJ19" s="349">
        <f>CronogFF!AF17</f>
        <v>0</v>
      </c>
      <c r="AK19" s="354">
        <f>AJ19*QCI!$Y16*QCI!$R16/100</f>
        <v>0</v>
      </c>
      <c r="AL19" s="354">
        <f>AJ19/100*QCI!$Y16*(QCI!$U16+QCI!$W16)</f>
        <v>0</v>
      </c>
      <c r="AM19" s="355">
        <f>AK19+AL19</f>
        <v>0</v>
      </c>
      <c r="AN19" s="349">
        <f>CronogFF!AJ17</f>
        <v>0</v>
      </c>
      <c r="AO19" s="354">
        <f>AN19*QCI!$Y16*QCI!$R16/100</f>
        <v>0</v>
      </c>
      <c r="AP19" s="354">
        <f>AN19/100*QCI!$Y16*(QCI!$U16+QCI!$W16)</f>
        <v>0</v>
      </c>
      <c r="AQ19" s="355">
        <f>AO19+AP19</f>
        <v>0</v>
      </c>
      <c r="AR19" s="349">
        <f>CronogFF!AN17</f>
        <v>0</v>
      </c>
      <c r="AS19" s="354">
        <f>AR19*QCI!$Y16*QCI!$R16/100</f>
        <v>0</v>
      </c>
      <c r="AT19" s="354">
        <f>AR19/100*QCI!$Y16*(QCI!$U16+QCI!$W16)</f>
        <v>0</v>
      </c>
      <c r="AU19" s="355">
        <f>AS19+AT19</f>
        <v>0</v>
      </c>
      <c r="AV19" s="349">
        <f>CronogFF!AR17</f>
        <v>0</v>
      </c>
      <c r="AW19" s="354">
        <f>AV19*QCI!$Y16*QCI!$R16/100</f>
        <v>0</v>
      </c>
      <c r="AX19" s="354">
        <f>AV19/100*QCI!$Y16*(QCI!$U16+QCI!$W16)</f>
        <v>0</v>
      </c>
      <c r="AY19" s="355">
        <f>AW19+AX19</f>
        <v>0</v>
      </c>
      <c r="AZ19" s="349">
        <f>CronogFF!AV17</f>
        <v>0</v>
      </c>
      <c r="BA19" s="354">
        <f>AZ19*QCI!$Y16*QCI!$R16/100</f>
        <v>0</v>
      </c>
      <c r="BB19" s="354">
        <f>AZ19/100*QCI!$Y16*(QCI!$U16+QCI!$W16)</f>
        <v>0</v>
      </c>
      <c r="BC19" s="355">
        <f>BA19+BB19</f>
        <v>0</v>
      </c>
      <c r="BD19" s="349">
        <f>CronogFF!AZ17</f>
        <v>0</v>
      </c>
      <c r="BE19" s="354">
        <f>BD19*QCI!$Y16*QCI!$R16/100</f>
        <v>0</v>
      </c>
      <c r="BF19" s="354">
        <f>BD19/100*QCI!$Y16*(QCI!$U16+QCI!$W16)</f>
        <v>0</v>
      </c>
      <c r="BG19" s="355">
        <f>BE19+BF19</f>
        <v>0</v>
      </c>
      <c r="BH19" s="349">
        <f>CronogFF!BD17</f>
        <v>0</v>
      </c>
      <c r="BI19" s="354">
        <f>BH19*QCI!$Y16*QCI!$R16/100</f>
        <v>0</v>
      </c>
      <c r="BJ19" s="354">
        <f>BH19/100*QCI!$Y16*(QCI!$U16+QCI!$W16)</f>
        <v>0</v>
      </c>
      <c r="BK19" s="355">
        <f>BI19+BJ19</f>
        <v>0</v>
      </c>
      <c r="BL19" s="349">
        <f>CronogFF!BH17</f>
        <v>0</v>
      </c>
      <c r="BM19" s="354">
        <f>BL19*QCI!$Y16*QCI!$R16/100</f>
        <v>0</v>
      </c>
      <c r="BN19" s="354">
        <f>BL19/100*QCI!$Y16*(QCI!$U16+QCI!$W16)</f>
        <v>0</v>
      </c>
      <c r="BO19" s="355">
        <f>BM19+BN19</f>
        <v>0</v>
      </c>
      <c r="BP19" s="349">
        <f>CronogFF!BL17</f>
        <v>0</v>
      </c>
      <c r="BQ19" s="354">
        <f>BP19*QCI!$Y16*QCI!$R16/100</f>
        <v>0</v>
      </c>
      <c r="BR19" s="354">
        <f>BP19/100*QCI!$Y16*(QCI!$U16+QCI!$W16)</f>
        <v>0</v>
      </c>
      <c r="BS19" s="355">
        <f>BQ19+BR19</f>
        <v>0</v>
      </c>
      <c r="BT19" s="349">
        <f>CronogFF!BP17</f>
        <v>0</v>
      </c>
      <c r="BU19" s="354">
        <f>BT19*QCI!$Y16*QCI!$R16/100</f>
        <v>0</v>
      </c>
      <c r="BV19" s="354">
        <f>BT19/100*QCI!$Y16*(QCI!$U16+QCI!$W16)</f>
        <v>0</v>
      </c>
      <c r="BW19" s="355">
        <f>BU19+BV19</f>
        <v>0</v>
      </c>
      <c r="BX19" s="349">
        <f>CronogFF!BT17</f>
        <v>0</v>
      </c>
      <c r="BY19" s="354">
        <f>BX19*QCI!$Y16*QCI!$R16/100</f>
        <v>0</v>
      </c>
      <c r="BZ19" s="354">
        <f>BX19/100*QCI!$Y16*(QCI!$U16+QCI!$W16)</f>
        <v>0</v>
      </c>
      <c r="CA19" s="355">
        <f>BY19+BZ19</f>
        <v>0</v>
      </c>
      <c r="CB19" s="349">
        <f>CronogFF!BX17</f>
        <v>0</v>
      </c>
      <c r="CC19" s="354">
        <f>CB19*QCI!$Y16*QCI!$R16/100</f>
        <v>0</v>
      </c>
      <c r="CD19" s="354">
        <f>CB19/100*QCI!$Y16*(QCI!$U16+QCI!$W16)</f>
        <v>0</v>
      </c>
      <c r="CE19" s="355">
        <f>CC19+CD19</f>
        <v>0</v>
      </c>
      <c r="CF19" s="349">
        <f>CronogFF!CB17</f>
        <v>0</v>
      </c>
      <c r="CG19" s="354">
        <f>CF19*QCI!$Y16*QCI!$R16/100</f>
        <v>0</v>
      </c>
      <c r="CH19" s="354">
        <f>CF19/100*QCI!$Y16*(QCI!$U16+QCI!$W16)</f>
        <v>0</v>
      </c>
      <c r="CI19" s="355">
        <f>CG19+CH19</f>
        <v>0</v>
      </c>
      <c r="CJ19" s="349">
        <f>CronogFF!CF17</f>
        <v>0</v>
      </c>
      <c r="CK19" s="354">
        <f>CJ19*QCI!$Y16*QCI!$R16/100</f>
        <v>0</v>
      </c>
      <c r="CL19" s="354">
        <f>CJ19/100*QCI!$Y16*(QCI!$U16+QCI!$W16)</f>
        <v>0</v>
      </c>
      <c r="CM19" s="355">
        <f>CK19+CL19</f>
        <v>0</v>
      </c>
      <c r="CN19" s="349">
        <f>CronogFF!CJ17</f>
        <v>0</v>
      </c>
      <c r="CO19" s="354">
        <f>CN19*QCI!$Y16*QCI!$R16/100</f>
        <v>0</v>
      </c>
      <c r="CP19" s="354">
        <f>CN19/100*QCI!$Y16*(QCI!$U16+QCI!$W16)</f>
        <v>0</v>
      </c>
      <c r="CQ19" s="355">
        <f>CO19+CP19</f>
        <v>0</v>
      </c>
      <c r="CR19" s="349">
        <f>CronogFF!CN17</f>
        <v>0</v>
      </c>
      <c r="CS19" s="354">
        <f>CR19*QCI!$Y16*QCI!$R16/100</f>
        <v>0</v>
      </c>
      <c r="CT19" s="354">
        <f>CR19/100*QCI!$Y16*(QCI!$U16+QCI!$W16)</f>
        <v>0</v>
      </c>
      <c r="CU19" s="355">
        <f>CS19+CT19</f>
        <v>0</v>
      </c>
      <c r="CV19" s="349">
        <f>CronogFF!CR17</f>
        <v>0</v>
      </c>
      <c r="CW19" s="354">
        <f>CV19*QCI!$Y16*QCI!$R16/100</f>
        <v>0</v>
      </c>
      <c r="CX19" s="354">
        <f>CV19/100*QCI!$Y16*(QCI!$U16+QCI!$W16)</f>
        <v>0</v>
      </c>
      <c r="CY19" s="355">
        <f>CW19+CX19</f>
        <v>0</v>
      </c>
      <c r="CZ19" s="349">
        <f>CronogFF!CV17</f>
        <v>0</v>
      </c>
      <c r="DA19" s="354">
        <f>CZ19*QCI!$Y16*QCI!$R16/100</f>
        <v>0</v>
      </c>
      <c r="DB19" s="354">
        <f>CZ19/100*QCI!$Y16*(QCI!$U16+QCI!$W16)</f>
        <v>0</v>
      </c>
      <c r="DC19" s="355">
        <f>DA19+DB19</f>
        <v>0</v>
      </c>
      <c r="DD19"/>
      <c r="DE19"/>
      <c r="DF19"/>
      <c r="DG19"/>
      <c r="DH19"/>
      <c r="DI19"/>
      <c r="DJ19"/>
      <c r="DK19"/>
    </row>
    <row r="20" spans="2:115" ht="12.75" customHeight="1">
      <c r="B20" s="356"/>
      <c r="C20" s="357"/>
      <c r="D20" s="358" t="s">
        <v>58</v>
      </c>
      <c r="E20" s="359" t="s">
        <v>29</v>
      </c>
      <c r="F20" s="360">
        <f>IF(F21&lt;&gt;0,F19-F21,0)</f>
        <v>0</v>
      </c>
      <c r="G20" s="361"/>
      <c r="H20" s="362"/>
      <c r="I20" s="363"/>
      <c r="J20" s="363"/>
      <c r="K20" s="364"/>
      <c r="L20" s="365">
        <f t="shared" ref="L20:W20" si="8">L19+H20</f>
        <v>20</v>
      </c>
      <c r="M20" s="365">
        <f t="shared" si="8"/>
        <v>0</v>
      </c>
      <c r="N20" s="366">
        <f t="shared" si="8"/>
        <v>0</v>
      </c>
      <c r="O20" s="367">
        <f t="shared" si="8"/>
        <v>0</v>
      </c>
      <c r="P20" s="368">
        <f t="shared" si="8"/>
        <v>40</v>
      </c>
      <c r="Q20" s="369">
        <f t="shared" si="8"/>
        <v>0</v>
      </c>
      <c r="R20" s="370">
        <f t="shared" si="8"/>
        <v>0</v>
      </c>
      <c r="S20" s="371">
        <f t="shared" si="8"/>
        <v>0</v>
      </c>
      <c r="T20" s="368">
        <f t="shared" si="8"/>
        <v>60</v>
      </c>
      <c r="U20" s="369">
        <f t="shared" si="8"/>
        <v>0</v>
      </c>
      <c r="V20" s="370">
        <f t="shared" si="8"/>
        <v>0</v>
      </c>
      <c r="W20" s="371">
        <f t="shared" si="8"/>
        <v>0</v>
      </c>
      <c r="X20" s="368">
        <f t="shared" ref="X20:BC20" si="9">X19+T20</f>
        <v>80</v>
      </c>
      <c r="Y20" s="369">
        <f t="shared" si="9"/>
        <v>0</v>
      </c>
      <c r="Z20" s="370">
        <f t="shared" si="9"/>
        <v>0</v>
      </c>
      <c r="AA20" s="371">
        <f t="shared" si="9"/>
        <v>0</v>
      </c>
      <c r="AB20" s="368">
        <f t="shared" si="9"/>
        <v>100</v>
      </c>
      <c r="AC20" s="369">
        <f t="shared" si="9"/>
        <v>0</v>
      </c>
      <c r="AD20" s="370">
        <f t="shared" si="9"/>
        <v>0</v>
      </c>
      <c r="AE20" s="371">
        <f t="shared" si="9"/>
        <v>0</v>
      </c>
      <c r="AF20" s="368">
        <f t="shared" si="9"/>
        <v>100</v>
      </c>
      <c r="AG20" s="369">
        <f t="shared" si="9"/>
        <v>0</v>
      </c>
      <c r="AH20" s="370">
        <f t="shared" si="9"/>
        <v>0</v>
      </c>
      <c r="AI20" s="371">
        <f t="shared" si="9"/>
        <v>0</v>
      </c>
      <c r="AJ20" s="368">
        <f t="shared" si="9"/>
        <v>100</v>
      </c>
      <c r="AK20" s="369">
        <f t="shared" si="9"/>
        <v>0</v>
      </c>
      <c r="AL20" s="370">
        <f t="shared" si="9"/>
        <v>0</v>
      </c>
      <c r="AM20" s="371">
        <f t="shared" si="9"/>
        <v>0</v>
      </c>
      <c r="AN20" s="368">
        <f t="shared" si="9"/>
        <v>100</v>
      </c>
      <c r="AO20" s="369">
        <f t="shared" si="9"/>
        <v>0</v>
      </c>
      <c r="AP20" s="370">
        <f t="shared" si="9"/>
        <v>0</v>
      </c>
      <c r="AQ20" s="371">
        <f t="shared" si="9"/>
        <v>0</v>
      </c>
      <c r="AR20" s="368">
        <f t="shared" si="9"/>
        <v>100</v>
      </c>
      <c r="AS20" s="369">
        <f t="shared" si="9"/>
        <v>0</v>
      </c>
      <c r="AT20" s="370">
        <f t="shared" si="9"/>
        <v>0</v>
      </c>
      <c r="AU20" s="371">
        <f t="shared" si="9"/>
        <v>0</v>
      </c>
      <c r="AV20" s="368">
        <f t="shared" si="9"/>
        <v>100</v>
      </c>
      <c r="AW20" s="369">
        <f t="shared" si="9"/>
        <v>0</v>
      </c>
      <c r="AX20" s="370">
        <f t="shared" si="9"/>
        <v>0</v>
      </c>
      <c r="AY20" s="371">
        <f t="shared" si="9"/>
        <v>0</v>
      </c>
      <c r="AZ20" s="368">
        <f t="shared" si="9"/>
        <v>100</v>
      </c>
      <c r="BA20" s="369">
        <f t="shared" si="9"/>
        <v>0</v>
      </c>
      <c r="BB20" s="370">
        <f t="shared" si="9"/>
        <v>0</v>
      </c>
      <c r="BC20" s="371">
        <f t="shared" si="9"/>
        <v>0</v>
      </c>
      <c r="BD20" s="368">
        <f t="shared" ref="BD20:CI20" si="10">BD19+AZ20</f>
        <v>100</v>
      </c>
      <c r="BE20" s="369">
        <f t="shared" si="10"/>
        <v>0</v>
      </c>
      <c r="BF20" s="370">
        <f t="shared" si="10"/>
        <v>0</v>
      </c>
      <c r="BG20" s="371">
        <f t="shared" si="10"/>
        <v>0</v>
      </c>
      <c r="BH20" s="368">
        <f t="shared" si="10"/>
        <v>100</v>
      </c>
      <c r="BI20" s="369">
        <f t="shared" si="10"/>
        <v>0</v>
      </c>
      <c r="BJ20" s="370">
        <f t="shared" si="10"/>
        <v>0</v>
      </c>
      <c r="BK20" s="371">
        <f t="shared" si="10"/>
        <v>0</v>
      </c>
      <c r="BL20" s="368">
        <f t="shared" si="10"/>
        <v>100</v>
      </c>
      <c r="BM20" s="369">
        <f t="shared" si="10"/>
        <v>0</v>
      </c>
      <c r="BN20" s="370">
        <f t="shared" si="10"/>
        <v>0</v>
      </c>
      <c r="BO20" s="371">
        <f t="shared" si="10"/>
        <v>0</v>
      </c>
      <c r="BP20" s="368">
        <f t="shared" si="10"/>
        <v>100</v>
      </c>
      <c r="BQ20" s="369">
        <f t="shared" si="10"/>
        <v>0</v>
      </c>
      <c r="BR20" s="370">
        <f t="shared" si="10"/>
        <v>0</v>
      </c>
      <c r="BS20" s="371">
        <f t="shared" si="10"/>
        <v>0</v>
      </c>
      <c r="BT20" s="368">
        <f t="shared" si="10"/>
        <v>100</v>
      </c>
      <c r="BU20" s="369">
        <f t="shared" si="10"/>
        <v>0</v>
      </c>
      <c r="BV20" s="370">
        <f t="shared" si="10"/>
        <v>0</v>
      </c>
      <c r="BW20" s="371">
        <f t="shared" si="10"/>
        <v>0</v>
      </c>
      <c r="BX20" s="368">
        <f t="shared" si="10"/>
        <v>100</v>
      </c>
      <c r="BY20" s="369">
        <f t="shared" si="10"/>
        <v>0</v>
      </c>
      <c r="BZ20" s="370">
        <f t="shared" si="10"/>
        <v>0</v>
      </c>
      <c r="CA20" s="371">
        <f t="shared" si="10"/>
        <v>0</v>
      </c>
      <c r="CB20" s="368">
        <f t="shared" si="10"/>
        <v>100</v>
      </c>
      <c r="CC20" s="369">
        <f t="shared" si="10"/>
        <v>0</v>
      </c>
      <c r="CD20" s="370">
        <f t="shared" si="10"/>
        <v>0</v>
      </c>
      <c r="CE20" s="371">
        <f t="shared" si="10"/>
        <v>0</v>
      </c>
      <c r="CF20" s="368">
        <f t="shared" si="10"/>
        <v>100</v>
      </c>
      <c r="CG20" s="369">
        <f t="shared" si="10"/>
        <v>0</v>
      </c>
      <c r="CH20" s="370">
        <f t="shared" si="10"/>
        <v>0</v>
      </c>
      <c r="CI20" s="371">
        <f t="shared" si="10"/>
        <v>0</v>
      </c>
      <c r="CJ20" s="368">
        <f t="shared" ref="CJ20:DC20" si="11">CJ19+CF20</f>
        <v>100</v>
      </c>
      <c r="CK20" s="369">
        <f t="shared" si="11"/>
        <v>0</v>
      </c>
      <c r="CL20" s="370">
        <f t="shared" si="11"/>
        <v>0</v>
      </c>
      <c r="CM20" s="371">
        <f t="shared" si="11"/>
        <v>0</v>
      </c>
      <c r="CN20" s="368">
        <f t="shared" si="11"/>
        <v>100</v>
      </c>
      <c r="CO20" s="369">
        <f t="shared" si="11"/>
        <v>0</v>
      </c>
      <c r="CP20" s="370">
        <f t="shared" si="11"/>
        <v>0</v>
      </c>
      <c r="CQ20" s="371">
        <f t="shared" si="11"/>
        <v>0</v>
      </c>
      <c r="CR20" s="368">
        <f t="shared" si="11"/>
        <v>100</v>
      </c>
      <c r="CS20" s="369">
        <f t="shared" si="11"/>
        <v>0</v>
      </c>
      <c r="CT20" s="370">
        <f t="shared" si="11"/>
        <v>0</v>
      </c>
      <c r="CU20" s="371">
        <f t="shared" si="11"/>
        <v>0</v>
      </c>
      <c r="CV20" s="368">
        <f t="shared" si="11"/>
        <v>100</v>
      </c>
      <c r="CW20" s="369">
        <f t="shared" si="11"/>
        <v>0</v>
      </c>
      <c r="CX20" s="370">
        <f t="shared" si="11"/>
        <v>0</v>
      </c>
      <c r="CY20" s="371">
        <f t="shared" si="11"/>
        <v>0</v>
      </c>
      <c r="CZ20" s="368">
        <f t="shared" si="11"/>
        <v>100</v>
      </c>
      <c r="DA20" s="369">
        <f t="shared" si="11"/>
        <v>0</v>
      </c>
      <c r="DB20" s="370">
        <f t="shared" si="11"/>
        <v>0</v>
      </c>
      <c r="DC20" s="371">
        <f t="shared" si="11"/>
        <v>0</v>
      </c>
      <c r="DD20"/>
      <c r="DE20"/>
      <c r="DF20"/>
      <c r="DG20"/>
      <c r="DH20"/>
      <c r="DI20"/>
      <c r="DJ20"/>
      <c r="DK20"/>
    </row>
    <row r="21" spans="2:115" ht="12.75" customHeight="1">
      <c r="B21" s="356"/>
      <c r="C21" s="357"/>
      <c r="D21" s="372" t="s">
        <v>59</v>
      </c>
      <c r="E21" s="373" t="s">
        <v>30</v>
      </c>
      <c r="F21" s="75"/>
      <c r="G21" s="374">
        <f>IF(F21=0,0,F21/F$115)</f>
        <v>0</v>
      </c>
      <c r="H21" s="375"/>
      <c r="I21" s="376"/>
      <c r="J21" s="376"/>
      <c r="K21" s="377"/>
      <c r="L21" s="378">
        <f>IF(O21&lt;&gt;0,(O21/$F21)*100,0)</f>
        <v>0</v>
      </c>
      <c r="M21" s="378">
        <f>ROUND(O21*QCI!$R$15,2)</f>
        <v>0</v>
      </c>
      <c r="N21" s="379">
        <f>O21-M21</f>
        <v>0</v>
      </c>
      <c r="O21" s="77"/>
      <c r="P21" s="380">
        <f>IF(S21&lt;&gt;0,(S21/$F21)*100,0)</f>
        <v>0</v>
      </c>
      <c r="Q21" s="378">
        <f>ROUND(S21*QCI!$R$15,2)</f>
        <v>0</v>
      </c>
      <c r="R21" s="378">
        <f>S21-Q21</f>
        <v>0</v>
      </c>
      <c r="S21" s="77"/>
      <c r="T21" s="380">
        <f>IF(W21&lt;&gt;0,(W21/$F21)*100,0)</f>
        <v>0</v>
      </c>
      <c r="U21" s="378">
        <f>ROUND(W21*QCI!$R$15,2)</f>
        <v>0</v>
      </c>
      <c r="V21" s="378">
        <f>W21-U21</f>
        <v>0</v>
      </c>
      <c r="W21" s="77"/>
      <c r="X21" s="380">
        <f>IF(AA21&lt;&gt;0,(AA21/$F21)*100,0)</f>
        <v>0</v>
      </c>
      <c r="Y21" s="378">
        <f>ROUND(AA21*QCI!$R$15,2)</f>
        <v>0</v>
      </c>
      <c r="Z21" s="378">
        <f>AA21-Y21</f>
        <v>0</v>
      </c>
      <c r="AA21" s="77"/>
      <c r="AB21" s="380">
        <f>IF(AE21&lt;&gt;0,(AE21/$F21)*100,0)</f>
        <v>0</v>
      </c>
      <c r="AC21" s="378">
        <f>ROUND(AE21*QCI!$R$15,2)</f>
        <v>0</v>
      </c>
      <c r="AD21" s="378">
        <f>AE21-AC21</f>
        <v>0</v>
      </c>
      <c r="AE21" s="77"/>
      <c r="AF21" s="380">
        <f>IF(AI21&lt;&gt;0,(AI21/$F21)*100,0)</f>
        <v>0</v>
      </c>
      <c r="AG21" s="378">
        <f>ROUND(AI21*QCI!$R$15,2)</f>
        <v>0</v>
      </c>
      <c r="AH21" s="378">
        <f>AI21-AG21</f>
        <v>0</v>
      </c>
      <c r="AI21" s="77"/>
      <c r="AJ21" s="380">
        <f>IF(AM21&lt;&gt;0,(AM21/$F21)*100,0)</f>
        <v>0</v>
      </c>
      <c r="AK21" s="378">
        <f>ROUND(AM21*QCI!$R$15,2)</f>
        <v>0</v>
      </c>
      <c r="AL21" s="378">
        <f>AM21-AK21</f>
        <v>0</v>
      </c>
      <c r="AM21" s="77"/>
      <c r="AN21" s="380">
        <f>IF(AQ21&lt;&gt;0,(AQ21/$F21)*100,0)</f>
        <v>0</v>
      </c>
      <c r="AO21" s="378">
        <f>ROUND(AQ21*QCI!$R$15,2)</f>
        <v>0</v>
      </c>
      <c r="AP21" s="378">
        <f>AQ21-AO21</f>
        <v>0</v>
      </c>
      <c r="AQ21" s="77"/>
      <c r="AR21" s="380">
        <f>IF(AU21&lt;&gt;0,(AU21/$F21)*100,0)</f>
        <v>0</v>
      </c>
      <c r="AS21" s="378">
        <f>ROUND(AU21*QCI!$R$15,2)</f>
        <v>0</v>
      </c>
      <c r="AT21" s="378">
        <f>AU21-AS21</f>
        <v>0</v>
      </c>
      <c r="AU21" s="77"/>
      <c r="AV21" s="380">
        <f>IF(AY21&lt;&gt;0,(AY21/$F21)*100,0)</f>
        <v>0</v>
      </c>
      <c r="AW21" s="378">
        <f>ROUND(AY21*QCI!$R$15,2)</f>
        <v>0</v>
      </c>
      <c r="AX21" s="378">
        <f>AY21-AW21</f>
        <v>0</v>
      </c>
      <c r="AY21" s="77"/>
      <c r="AZ21" s="380">
        <f>IF(BC21&lt;&gt;0,(BC21/$F21)*100,0)</f>
        <v>0</v>
      </c>
      <c r="BA21" s="378">
        <f>ROUND(BC21*QCI!$R$15,2)</f>
        <v>0</v>
      </c>
      <c r="BB21" s="378">
        <f>BC21-BA21</f>
        <v>0</v>
      </c>
      <c r="BC21" s="77"/>
      <c r="BD21" s="380">
        <f>IF(BG21&lt;&gt;0,(BG21/$F21)*100,0)</f>
        <v>0</v>
      </c>
      <c r="BE21" s="378">
        <f>ROUND(BG21*QCI!$R$15,2)</f>
        <v>0</v>
      </c>
      <c r="BF21" s="378">
        <f>BG21-BE21</f>
        <v>0</v>
      </c>
      <c r="BG21" s="77"/>
      <c r="BH21" s="380">
        <f>IF(BK21&lt;&gt;0,(BK21/$F21)*100,0)</f>
        <v>0</v>
      </c>
      <c r="BI21" s="378">
        <f>ROUND(BK21*QCI!$R$15,2)</f>
        <v>0</v>
      </c>
      <c r="BJ21" s="378">
        <f>BK21-BI21</f>
        <v>0</v>
      </c>
      <c r="BK21" s="77"/>
      <c r="BL21" s="380">
        <f>IF(BO21&lt;&gt;0,(BO21/$F21)*100,0)</f>
        <v>0</v>
      </c>
      <c r="BM21" s="378">
        <f>ROUND(BO21*QCI!$R$15,2)</f>
        <v>0</v>
      </c>
      <c r="BN21" s="378">
        <f>BO21-BM21</f>
        <v>0</v>
      </c>
      <c r="BO21" s="77"/>
      <c r="BP21" s="380">
        <f>IF(BS21&lt;&gt;0,(BS21/$F21)*100,0)</f>
        <v>0</v>
      </c>
      <c r="BQ21" s="378">
        <f>ROUND(BS21*QCI!$R$15,2)</f>
        <v>0</v>
      </c>
      <c r="BR21" s="378">
        <f>BS21-BQ21</f>
        <v>0</v>
      </c>
      <c r="BS21" s="77"/>
      <c r="BT21" s="380">
        <f>IF(BW21&lt;&gt;0,(BW21/$F21)*100,0)</f>
        <v>0</v>
      </c>
      <c r="BU21" s="378">
        <f>ROUND(BW21*QCI!$R$15,2)</f>
        <v>0</v>
      </c>
      <c r="BV21" s="378">
        <f>BW21-BU21</f>
        <v>0</v>
      </c>
      <c r="BW21" s="77"/>
      <c r="BX21" s="380">
        <f>IF(CA21&lt;&gt;0,(CA21/$F21)*100,0)</f>
        <v>0</v>
      </c>
      <c r="BY21" s="378">
        <f>ROUND(CA21*QCI!$R$15,2)</f>
        <v>0</v>
      </c>
      <c r="BZ21" s="378">
        <f>CA21-BY21</f>
        <v>0</v>
      </c>
      <c r="CA21" s="77"/>
      <c r="CB21" s="380">
        <f>IF(CE21&lt;&gt;0,(CE21/$F21)*100,0)</f>
        <v>0</v>
      </c>
      <c r="CC21" s="378">
        <f>ROUND(CE21*QCI!$R$15,2)</f>
        <v>0</v>
      </c>
      <c r="CD21" s="378">
        <f>CE21-CC21</f>
        <v>0</v>
      </c>
      <c r="CE21" s="77"/>
      <c r="CF21" s="380">
        <f>IF(CI21&lt;&gt;0,(CI21/$F21)*100,0)</f>
        <v>0</v>
      </c>
      <c r="CG21" s="378">
        <f>ROUND(CI21*QCI!$R$15,2)</f>
        <v>0</v>
      </c>
      <c r="CH21" s="378">
        <f>CI21-CG21</f>
        <v>0</v>
      </c>
      <c r="CI21" s="77"/>
      <c r="CJ21" s="380">
        <f>IF(CM21&lt;&gt;0,(CM21/$F21)*100,0)</f>
        <v>0</v>
      </c>
      <c r="CK21" s="378">
        <f>ROUND(CM21*QCI!$R$15,2)</f>
        <v>0</v>
      </c>
      <c r="CL21" s="378">
        <f>CM21-CK21</f>
        <v>0</v>
      </c>
      <c r="CM21" s="77"/>
      <c r="CN21" s="380">
        <f>IF(CQ21&lt;&gt;0,(CQ21/$F21)*100,0)</f>
        <v>0</v>
      </c>
      <c r="CO21" s="378">
        <f>ROUND(CQ21*QCI!$R$15,2)</f>
        <v>0</v>
      </c>
      <c r="CP21" s="378">
        <f>CQ21-CO21</f>
        <v>0</v>
      </c>
      <c r="CQ21" s="77"/>
      <c r="CR21" s="380">
        <f>IF(CU21&lt;&gt;0,(CU21/$F21)*100,0)</f>
        <v>0</v>
      </c>
      <c r="CS21" s="378">
        <f>ROUND(CU21*QCI!$R$15,2)</f>
        <v>0</v>
      </c>
      <c r="CT21" s="378">
        <f>CU21-CS21</f>
        <v>0</v>
      </c>
      <c r="CU21" s="77"/>
      <c r="CV21" s="380">
        <f>IF(CY21&lt;&gt;0,(CY21/$F21)*100,0)</f>
        <v>0</v>
      </c>
      <c r="CW21" s="378">
        <f>ROUND(CY21*QCI!$R$15,2)</f>
        <v>0</v>
      </c>
      <c r="CX21" s="378">
        <f>CY21-CW21</f>
        <v>0</v>
      </c>
      <c r="CY21" s="77"/>
      <c r="CZ21" s="380">
        <f>IF(DC21&lt;&gt;0,(DC21/$F21)*100,0)</f>
        <v>0</v>
      </c>
      <c r="DA21" s="378">
        <f>ROUND(DC21*QCI!$R$15,2)</f>
        <v>0</v>
      </c>
      <c r="DB21" s="378">
        <f>DC21-DA21</f>
        <v>0</v>
      </c>
      <c r="DC21" s="77"/>
      <c r="DD21"/>
      <c r="DE21"/>
      <c r="DF21"/>
      <c r="DG21"/>
      <c r="DH21"/>
      <c r="DI21"/>
      <c r="DJ21"/>
      <c r="DK21"/>
    </row>
    <row r="22" spans="2:115" ht="12.75" customHeight="1">
      <c r="B22" s="393"/>
      <c r="C22" s="357"/>
      <c r="D22" s="381" t="s">
        <v>60</v>
      </c>
      <c r="E22" s="382" t="s">
        <v>31</v>
      </c>
      <c r="F22" s="383">
        <f>IF(F21=0,F19,F21)</f>
        <v>0</v>
      </c>
      <c r="G22" s="384"/>
      <c r="H22" s="385"/>
      <c r="I22" s="386"/>
      <c r="J22" s="386"/>
      <c r="K22" s="387"/>
      <c r="L22" s="388">
        <f t="shared" ref="L22:W22" si="12">L21+H22</f>
        <v>0</v>
      </c>
      <c r="M22" s="388">
        <f t="shared" si="12"/>
        <v>0</v>
      </c>
      <c r="N22" s="389">
        <f t="shared" si="12"/>
        <v>0</v>
      </c>
      <c r="O22" s="390">
        <f t="shared" si="12"/>
        <v>0</v>
      </c>
      <c r="P22" s="391">
        <f t="shared" si="12"/>
        <v>0</v>
      </c>
      <c r="Q22" s="388">
        <f t="shared" si="12"/>
        <v>0</v>
      </c>
      <c r="R22" s="388">
        <f t="shared" si="12"/>
        <v>0</v>
      </c>
      <c r="S22" s="390">
        <f t="shared" si="12"/>
        <v>0</v>
      </c>
      <c r="T22" s="391">
        <f t="shared" si="12"/>
        <v>0</v>
      </c>
      <c r="U22" s="388">
        <f t="shared" si="12"/>
        <v>0</v>
      </c>
      <c r="V22" s="388">
        <f t="shared" si="12"/>
        <v>0</v>
      </c>
      <c r="W22" s="390">
        <f t="shared" si="12"/>
        <v>0</v>
      </c>
      <c r="X22" s="391">
        <f t="shared" ref="X22:BC22" si="13">X21+T22</f>
        <v>0</v>
      </c>
      <c r="Y22" s="388">
        <f t="shared" si="13"/>
        <v>0</v>
      </c>
      <c r="Z22" s="388">
        <f t="shared" si="13"/>
        <v>0</v>
      </c>
      <c r="AA22" s="390">
        <f t="shared" si="13"/>
        <v>0</v>
      </c>
      <c r="AB22" s="391">
        <f t="shared" si="13"/>
        <v>0</v>
      </c>
      <c r="AC22" s="388">
        <f t="shared" si="13"/>
        <v>0</v>
      </c>
      <c r="AD22" s="388">
        <f t="shared" si="13"/>
        <v>0</v>
      </c>
      <c r="AE22" s="390">
        <f t="shared" si="13"/>
        <v>0</v>
      </c>
      <c r="AF22" s="391">
        <f t="shared" si="13"/>
        <v>0</v>
      </c>
      <c r="AG22" s="388">
        <f t="shared" si="13"/>
        <v>0</v>
      </c>
      <c r="AH22" s="388">
        <f t="shared" si="13"/>
        <v>0</v>
      </c>
      <c r="AI22" s="390">
        <f t="shared" si="13"/>
        <v>0</v>
      </c>
      <c r="AJ22" s="391">
        <f t="shared" si="13"/>
        <v>0</v>
      </c>
      <c r="AK22" s="388">
        <f t="shared" si="13"/>
        <v>0</v>
      </c>
      <c r="AL22" s="388">
        <f t="shared" si="13"/>
        <v>0</v>
      </c>
      <c r="AM22" s="390">
        <f t="shared" si="13"/>
        <v>0</v>
      </c>
      <c r="AN22" s="391">
        <f t="shared" si="13"/>
        <v>0</v>
      </c>
      <c r="AO22" s="388">
        <f t="shared" si="13"/>
        <v>0</v>
      </c>
      <c r="AP22" s="388">
        <f t="shared" si="13"/>
        <v>0</v>
      </c>
      <c r="AQ22" s="390">
        <f t="shared" si="13"/>
        <v>0</v>
      </c>
      <c r="AR22" s="391">
        <f t="shared" si="13"/>
        <v>0</v>
      </c>
      <c r="AS22" s="388">
        <f t="shared" si="13"/>
        <v>0</v>
      </c>
      <c r="AT22" s="388">
        <f t="shared" si="13"/>
        <v>0</v>
      </c>
      <c r="AU22" s="390">
        <f t="shared" si="13"/>
        <v>0</v>
      </c>
      <c r="AV22" s="391">
        <f t="shared" si="13"/>
        <v>0</v>
      </c>
      <c r="AW22" s="388">
        <f t="shared" si="13"/>
        <v>0</v>
      </c>
      <c r="AX22" s="388">
        <f t="shared" si="13"/>
        <v>0</v>
      </c>
      <c r="AY22" s="390">
        <f t="shared" si="13"/>
        <v>0</v>
      </c>
      <c r="AZ22" s="391">
        <f t="shared" si="13"/>
        <v>0</v>
      </c>
      <c r="BA22" s="388">
        <f t="shared" si="13"/>
        <v>0</v>
      </c>
      <c r="BB22" s="388">
        <f t="shared" si="13"/>
        <v>0</v>
      </c>
      <c r="BC22" s="390">
        <f t="shared" si="13"/>
        <v>0</v>
      </c>
      <c r="BD22" s="391">
        <f t="shared" ref="BD22:CI22" si="14">BD21+AZ22</f>
        <v>0</v>
      </c>
      <c r="BE22" s="388">
        <f t="shared" si="14"/>
        <v>0</v>
      </c>
      <c r="BF22" s="388">
        <f t="shared" si="14"/>
        <v>0</v>
      </c>
      <c r="BG22" s="390">
        <f t="shared" si="14"/>
        <v>0</v>
      </c>
      <c r="BH22" s="391">
        <f t="shared" si="14"/>
        <v>0</v>
      </c>
      <c r="BI22" s="388">
        <f t="shared" si="14"/>
        <v>0</v>
      </c>
      <c r="BJ22" s="388">
        <f t="shared" si="14"/>
        <v>0</v>
      </c>
      <c r="BK22" s="390">
        <f t="shared" si="14"/>
        <v>0</v>
      </c>
      <c r="BL22" s="391">
        <f t="shared" si="14"/>
        <v>0</v>
      </c>
      <c r="BM22" s="388">
        <f t="shared" si="14"/>
        <v>0</v>
      </c>
      <c r="BN22" s="388">
        <f t="shared" si="14"/>
        <v>0</v>
      </c>
      <c r="BO22" s="390">
        <f t="shared" si="14"/>
        <v>0</v>
      </c>
      <c r="BP22" s="391">
        <f t="shared" si="14"/>
        <v>0</v>
      </c>
      <c r="BQ22" s="388">
        <f t="shared" si="14"/>
        <v>0</v>
      </c>
      <c r="BR22" s="388">
        <f t="shared" si="14"/>
        <v>0</v>
      </c>
      <c r="BS22" s="390">
        <f t="shared" si="14"/>
        <v>0</v>
      </c>
      <c r="BT22" s="391">
        <f t="shared" si="14"/>
        <v>0</v>
      </c>
      <c r="BU22" s="388">
        <f t="shared" si="14"/>
        <v>0</v>
      </c>
      <c r="BV22" s="388">
        <f t="shared" si="14"/>
        <v>0</v>
      </c>
      <c r="BW22" s="390">
        <f t="shared" si="14"/>
        <v>0</v>
      </c>
      <c r="BX22" s="391">
        <f t="shared" si="14"/>
        <v>0</v>
      </c>
      <c r="BY22" s="388">
        <f t="shared" si="14"/>
        <v>0</v>
      </c>
      <c r="BZ22" s="388">
        <f t="shared" si="14"/>
        <v>0</v>
      </c>
      <c r="CA22" s="390">
        <f t="shared" si="14"/>
        <v>0</v>
      </c>
      <c r="CB22" s="391">
        <f t="shared" si="14"/>
        <v>0</v>
      </c>
      <c r="CC22" s="388">
        <f t="shared" si="14"/>
        <v>0</v>
      </c>
      <c r="CD22" s="388">
        <f t="shared" si="14"/>
        <v>0</v>
      </c>
      <c r="CE22" s="390">
        <f t="shared" si="14"/>
        <v>0</v>
      </c>
      <c r="CF22" s="391">
        <f t="shared" si="14"/>
        <v>0</v>
      </c>
      <c r="CG22" s="388">
        <f t="shared" si="14"/>
        <v>0</v>
      </c>
      <c r="CH22" s="388">
        <f t="shared" si="14"/>
        <v>0</v>
      </c>
      <c r="CI22" s="390">
        <f t="shared" si="14"/>
        <v>0</v>
      </c>
      <c r="CJ22" s="391">
        <f t="shared" ref="CJ22:DC22" si="15">CJ21+CF22</f>
        <v>0</v>
      </c>
      <c r="CK22" s="388">
        <f t="shared" si="15"/>
        <v>0</v>
      </c>
      <c r="CL22" s="388">
        <f t="shared" si="15"/>
        <v>0</v>
      </c>
      <c r="CM22" s="390">
        <f t="shared" si="15"/>
        <v>0</v>
      </c>
      <c r="CN22" s="391">
        <f t="shared" si="15"/>
        <v>0</v>
      </c>
      <c r="CO22" s="388">
        <f t="shared" si="15"/>
        <v>0</v>
      </c>
      <c r="CP22" s="388">
        <f t="shared" si="15"/>
        <v>0</v>
      </c>
      <c r="CQ22" s="390">
        <f t="shared" si="15"/>
        <v>0</v>
      </c>
      <c r="CR22" s="391">
        <f t="shared" si="15"/>
        <v>0</v>
      </c>
      <c r="CS22" s="388">
        <f t="shared" si="15"/>
        <v>0</v>
      </c>
      <c r="CT22" s="388">
        <f t="shared" si="15"/>
        <v>0</v>
      </c>
      <c r="CU22" s="390">
        <f t="shared" si="15"/>
        <v>0</v>
      </c>
      <c r="CV22" s="391">
        <f t="shared" si="15"/>
        <v>0</v>
      </c>
      <c r="CW22" s="388">
        <f t="shared" si="15"/>
        <v>0</v>
      </c>
      <c r="CX22" s="388">
        <f t="shared" si="15"/>
        <v>0</v>
      </c>
      <c r="CY22" s="390">
        <f t="shared" si="15"/>
        <v>0</v>
      </c>
      <c r="CZ22" s="391">
        <f t="shared" si="15"/>
        <v>0</v>
      </c>
      <c r="DA22" s="388">
        <f t="shared" si="15"/>
        <v>0</v>
      </c>
      <c r="DB22" s="388">
        <f t="shared" si="15"/>
        <v>0</v>
      </c>
      <c r="DC22" s="390">
        <f t="shared" si="15"/>
        <v>0</v>
      </c>
      <c r="DD22"/>
      <c r="DE22"/>
      <c r="DF22"/>
      <c r="DG22"/>
      <c r="DH22"/>
      <c r="DI22"/>
      <c r="DJ22"/>
      <c r="DK22"/>
    </row>
    <row r="23" spans="2:115" ht="12.75" customHeight="1">
      <c r="B23" s="340">
        <v>3</v>
      </c>
      <c r="C23" s="394" t="str">
        <f>QCI!C17</f>
        <v>FUNDAÇÕES</v>
      </c>
      <c r="D23" s="342" t="s">
        <v>58</v>
      </c>
      <c r="E23" s="343" t="s">
        <v>28</v>
      </c>
      <c r="F23" s="344">
        <f>QCI!Y17</f>
        <v>1427.89</v>
      </c>
      <c r="G23" s="345">
        <f>CronogFF!G18</f>
        <v>2.0495121921567422E-3</v>
      </c>
      <c r="H23" s="346"/>
      <c r="I23" s="347"/>
      <c r="J23" s="347"/>
      <c r="K23" s="348"/>
      <c r="L23" s="349">
        <f>CronogFF!H18</f>
        <v>40</v>
      </c>
      <c r="M23" s="350">
        <f>L23*QCI!$Y17*QCI!$R17/100</f>
        <v>500.60772472960002</v>
      </c>
      <c r="N23" s="351">
        <f>L23/100*QCI!$Y17*(QCI!$U17+QCI!$W17)</f>
        <v>70.548275270400026</v>
      </c>
      <c r="O23" s="352">
        <f>M23+N23</f>
        <v>571.15600000000006</v>
      </c>
      <c r="P23" s="353">
        <f>CronogFF!L18</f>
        <v>30</v>
      </c>
      <c r="Q23" s="354">
        <f>P23*QCI!$Y17*QCI!$R17/100</f>
        <v>375.45579354720002</v>
      </c>
      <c r="R23" s="354">
        <f>P23/100*QCI!$Y17*(QCI!$U17+QCI!$W17)</f>
        <v>52.911206452800016</v>
      </c>
      <c r="S23" s="355">
        <f>Q23+R23</f>
        <v>428.36700000000002</v>
      </c>
      <c r="T23" s="353">
        <f>CronogFF!P18</f>
        <v>30</v>
      </c>
      <c r="U23" s="354">
        <f>T23*QCI!$Y17*QCI!$R17/100</f>
        <v>375.45579354720002</v>
      </c>
      <c r="V23" s="354">
        <f>T23/100*QCI!$Y17*(QCI!$U17+QCI!$W17)</f>
        <v>52.911206452800016</v>
      </c>
      <c r="W23" s="355">
        <f>U23+V23</f>
        <v>428.36700000000002</v>
      </c>
      <c r="X23" s="353">
        <f>CronogFF!T18</f>
        <v>0</v>
      </c>
      <c r="Y23" s="354">
        <f>X23*QCI!$Y17*QCI!$R17/100</f>
        <v>0</v>
      </c>
      <c r="Z23" s="354">
        <f>X23/100*QCI!$Y17*(QCI!$U17+QCI!$W17)</f>
        <v>0</v>
      </c>
      <c r="AA23" s="355">
        <f>Y23+Z23</f>
        <v>0</v>
      </c>
      <c r="AB23" s="353">
        <f>CronogFF!X18</f>
        <v>0</v>
      </c>
      <c r="AC23" s="354">
        <f>AB23*QCI!$Y17*QCI!$R17/100</f>
        <v>0</v>
      </c>
      <c r="AD23" s="354">
        <f>AB23/100*QCI!$Y17*(QCI!$U17+QCI!$W17)</f>
        <v>0</v>
      </c>
      <c r="AE23" s="355">
        <f>AC23+AD23</f>
        <v>0</v>
      </c>
      <c r="AF23" s="353">
        <f>CronogFF!AB18</f>
        <v>0</v>
      </c>
      <c r="AG23" s="354">
        <f>AF23*QCI!$Y17*QCI!$R17/100</f>
        <v>0</v>
      </c>
      <c r="AH23" s="354">
        <f>AF23/100*QCI!$Y17*(QCI!$U17+QCI!$W17)</f>
        <v>0</v>
      </c>
      <c r="AI23" s="355">
        <f>AG23+AH23</f>
        <v>0</v>
      </c>
      <c r="AJ23" s="353">
        <f>CronogFF!AF18</f>
        <v>0</v>
      </c>
      <c r="AK23" s="354">
        <f>AJ23*QCI!$Y17*QCI!$R17/100</f>
        <v>0</v>
      </c>
      <c r="AL23" s="354">
        <f>AJ23/100*QCI!$Y17*(QCI!$U17+QCI!$W17)</f>
        <v>0</v>
      </c>
      <c r="AM23" s="355">
        <f>AK23+AL23</f>
        <v>0</v>
      </c>
      <c r="AN23" s="353">
        <f>CronogFF!AJ18</f>
        <v>0</v>
      </c>
      <c r="AO23" s="354">
        <f>AN23*QCI!$Y17*QCI!$R17/100</f>
        <v>0</v>
      </c>
      <c r="AP23" s="354">
        <f>AN23/100*QCI!$Y17*(QCI!$U17+QCI!$W17)</f>
        <v>0</v>
      </c>
      <c r="AQ23" s="355">
        <f>AO23+AP23</f>
        <v>0</v>
      </c>
      <c r="AR23" s="353">
        <f>CronogFF!AN18</f>
        <v>0</v>
      </c>
      <c r="AS23" s="354">
        <f>AR23*QCI!$Y17*QCI!$R17/100</f>
        <v>0</v>
      </c>
      <c r="AT23" s="354">
        <f>AR23/100*QCI!$Y17*(QCI!$U17+QCI!$W17)</f>
        <v>0</v>
      </c>
      <c r="AU23" s="355">
        <f>AS23+AT23</f>
        <v>0</v>
      </c>
      <c r="AV23" s="353">
        <f>CronogFF!AR18</f>
        <v>0</v>
      </c>
      <c r="AW23" s="354">
        <f>AV23*QCI!$Y17*QCI!$R17/100</f>
        <v>0</v>
      </c>
      <c r="AX23" s="354">
        <f>AV23/100*QCI!$Y17*(QCI!$U17+QCI!$W17)</f>
        <v>0</v>
      </c>
      <c r="AY23" s="355">
        <f>AW23+AX23</f>
        <v>0</v>
      </c>
      <c r="AZ23" s="353">
        <f>CronogFF!AV18</f>
        <v>0</v>
      </c>
      <c r="BA23" s="354">
        <f>AZ23*QCI!$Y17*QCI!$R17/100</f>
        <v>0</v>
      </c>
      <c r="BB23" s="354">
        <f>AZ23/100*QCI!$Y17*(QCI!$U17+QCI!$W17)</f>
        <v>0</v>
      </c>
      <c r="BC23" s="355">
        <f>BA23+BB23</f>
        <v>0</v>
      </c>
      <c r="BD23" s="353">
        <f>CronogFF!AZ18</f>
        <v>0</v>
      </c>
      <c r="BE23" s="354">
        <f>BD23*QCI!$Y17*QCI!$R17/100</f>
        <v>0</v>
      </c>
      <c r="BF23" s="354">
        <f>BD23/100*QCI!$Y17*(QCI!$U17+QCI!$W17)</f>
        <v>0</v>
      </c>
      <c r="BG23" s="355">
        <f>BE23+BF23</f>
        <v>0</v>
      </c>
      <c r="BH23" s="353">
        <f>CronogFF!BD18</f>
        <v>0</v>
      </c>
      <c r="BI23" s="354">
        <f>BH23*QCI!$Y17*QCI!$R17/100</f>
        <v>0</v>
      </c>
      <c r="BJ23" s="354">
        <f>BH23/100*QCI!$Y17*(QCI!$U17+QCI!$W17)</f>
        <v>0</v>
      </c>
      <c r="BK23" s="355">
        <f>BI23+BJ23</f>
        <v>0</v>
      </c>
      <c r="BL23" s="353">
        <f>CronogFF!BH18</f>
        <v>0</v>
      </c>
      <c r="BM23" s="354">
        <f>BL23*QCI!$Y17*QCI!$R17/100</f>
        <v>0</v>
      </c>
      <c r="BN23" s="354">
        <f>BL23/100*QCI!$Y17*(QCI!$U17+QCI!$W17)</f>
        <v>0</v>
      </c>
      <c r="BO23" s="355">
        <f>BM23+BN23</f>
        <v>0</v>
      </c>
      <c r="BP23" s="353">
        <f>CronogFF!BL18</f>
        <v>0</v>
      </c>
      <c r="BQ23" s="354">
        <f>BP23*QCI!$Y17*QCI!$R17/100</f>
        <v>0</v>
      </c>
      <c r="BR23" s="354">
        <f>BP23/100*QCI!$Y17*(QCI!$U17+QCI!$W17)</f>
        <v>0</v>
      </c>
      <c r="BS23" s="355">
        <f>BQ23+BR23</f>
        <v>0</v>
      </c>
      <c r="BT23" s="353">
        <f>CronogFF!BP18</f>
        <v>0</v>
      </c>
      <c r="BU23" s="354">
        <f>BT23*QCI!$Y17*QCI!$R17/100</f>
        <v>0</v>
      </c>
      <c r="BV23" s="354">
        <f>BT23/100*QCI!$Y17*(QCI!$U17+QCI!$W17)</f>
        <v>0</v>
      </c>
      <c r="BW23" s="355">
        <f>BU23+BV23</f>
        <v>0</v>
      </c>
      <c r="BX23" s="353">
        <f>CronogFF!BT18</f>
        <v>0</v>
      </c>
      <c r="BY23" s="354">
        <f>BX23*QCI!$Y17*QCI!$R17/100</f>
        <v>0</v>
      </c>
      <c r="BZ23" s="354">
        <f>BX23/100*QCI!$Y17*(QCI!$U17+QCI!$W17)</f>
        <v>0</v>
      </c>
      <c r="CA23" s="355">
        <f>BY23+BZ23</f>
        <v>0</v>
      </c>
      <c r="CB23" s="353">
        <f>CronogFF!BX18</f>
        <v>0</v>
      </c>
      <c r="CC23" s="354">
        <f>CB23*QCI!$Y17*QCI!$R17/100</f>
        <v>0</v>
      </c>
      <c r="CD23" s="354">
        <f>CB23/100*QCI!$Y17*(QCI!$U17+QCI!$W17)</f>
        <v>0</v>
      </c>
      <c r="CE23" s="355">
        <f>CC23+CD23</f>
        <v>0</v>
      </c>
      <c r="CF23" s="353">
        <f>CronogFF!CB18</f>
        <v>0</v>
      </c>
      <c r="CG23" s="354">
        <f>CF23*QCI!$Y17*QCI!$R17/100</f>
        <v>0</v>
      </c>
      <c r="CH23" s="354">
        <f>CF23/100*QCI!$Y17*(QCI!$U17+QCI!$W17)</f>
        <v>0</v>
      </c>
      <c r="CI23" s="355">
        <f>CG23+CH23</f>
        <v>0</v>
      </c>
      <c r="CJ23" s="353">
        <f>CronogFF!CF18</f>
        <v>0</v>
      </c>
      <c r="CK23" s="354">
        <f>CJ23*QCI!$Y17*QCI!$R17/100</f>
        <v>0</v>
      </c>
      <c r="CL23" s="354">
        <f>CJ23/100*QCI!$Y17*(QCI!$U17+QCI!$W17)</f>
        <v>0</v>
      </c>
      <c r="CM23" s="355">
        <f>CK23+CL23</f>
        <v>0</v>
      </c>
      <c r="CN23" s="353">
        <f>CronogFF!CJ18</f>
        <v>0</v>
      </c>
      <c r="CO23" s="354">
        <f>CN23*QCI!$Y17*QCI!$R17/100</f>
        <v>0</v>
      </c>
      <c r="CP23" s="354">
        <f>CN23/100*QCI!$Y17*(QCI!$U17+QCI!$W17)</f>
        <v>0</v>
      </c>
      <c r="CQ23" s="355">
        <f>CO23+CP23</f>
        <v>0</v>
      </c>
      <c r="CR23" s="353">
        <f>CronogFF!CN18</f>
        <v>0</v>
      </c>
      <c r="CS23" s="354">
        <f>CR23*QCI!$Y17*QCI!$R17/100</f>
        <v>0</v>
      </c>
      <c r="CT23" s="354">
        <f>CR23/100*QCI!$Y17*(QCI!$U17+QCI!$W17)</f>
        <v>0</v>
      </c>
      <c r="CU23" s="355">
        <f>CS23+CT23</f>
        <v>0</v>
      </c>
      <c r="CV23" s="353">
        <f>CronogFF!CR18</f>
        <v>0</v>
      </c>
      <c r="CW23" s="354">
        <f>CV23*QCI!$Y17*QCI!$R17/100</f>
        <v>0</v>
      </c>
      <c r="CX23" s="354">
        <f>CV23/100*QCI!$Y17*(QCI!$U17+QCI!$W17)</f>
        <v>0</v>
      </c>
      <c r="CY23" s="355">
        <f>CW23+CX23</f>
        <v>0</v>
      </c>
      <c r="CZ23" s="353">
        <f>CronogFF!CV18</f>
        <v>0</v>
      </c>
      <c r="DA23" s="354">
        <f>CZ23*QCI!$Y17*QCI!$R17/100</f>
        <v>0</v>
      </c>
      <c r="DB23" s="354">
        <f>CZ23/100*QCI!$Y17*(QCI!$U17+QCI!$W17)</f>
        <v>0</v>
      </c>
      <c r="DC23" s="355">
        <f>DA23+DB23</f>
        <v>0</v>
      </c>
      <c r="DD23"/>
      <c r="DE23"/>
      <c r="DF23"/>
      <c r="DG23"/>
      <c r="DH23"/>
      <c r="DI23"/>
      <c r="DJ23"/>
      <c r="DK23"/>
    </row>
    <row r="24" spans="2:115" ht="12.75" customHeight="1">
      <c r="B24" s="356"/>
      <c r="C24" s="357"/>
      <c r="D24" s="358" t="s">
        <v>58</v>
      </c>
      <c r="E24" s="359" t="s">
        <v>29</v>
      </c>
      <c r="F24" s="360">
        <f>IF(F25&lt;&gt;0,F23-F25,0)</f>
        <v>0</v>
      </c>
      <c r="G24" s="361"/>
      <c r="H24" s="362"/>
      <c r="I24" s="363"/>
      <c r="J24" s="363"/>
      <c r="K24" s="364"/>
      <c r="L24" s="365">
        <f t="shared" ref="L24:W24" si="16">L23+H24</f>
        <v>40</v>
      </c>
      <c r="M24" s="365">
        <f t="shared" si="16"/>
        <v>500.60772472960002</v>
      </c>
      <c r="N24" s="366">
        <f t="shared" si="16"/>
        <v>70.548275270400026</v>
      </c>
      <c r="O24" s="367">
        <f t="shared" si="16"/>
        <v>571.15600000000006</v>
      </c>
      <c r="P24" s="368">
        <f t="shared" si="16"/>
        <v>70</v>
      </c>
      <c r="Q24" s="369">
        <f t="shared" si="16"/>
        <v>876.0635182768001</v>
      </c>
      <c r="R24" s="370">
        <f t="shared" si="16"/>
        <v>123.45948172320004</v>
      </c>
      <c r="S24" s="371">
        <f t="shared" si="16"/>
        <v>999.52300000000014</v>
      </c>
      <c r="T24" s="368">
        <f t="shared" si="16"/>
        <v>100</v>
      </c>
      <c r="U24" s="369">
        <f t="shared" si="16"/>
        <v>1251.5193118240002</v>
      </c>
      <c r="V24" s="370">
        <f t="shared" si="16"/>
        <v>176.37068817600004</v>
      </c>
      <c r="W24" s="371">
        <f t="shared" si="16"/>
        <v>1427.89</v>
      </c>
      <c r="X24" s="368">
        <f t="shared" ref="X24:BC24" si="17">X23+T24</f>
        <v>100</v>
      </c>
      <c r="Y24" s="369">
        <f t="shared" si="17"/>
        <v>1251.5193118240002</v>
      </c>
      <c r="Z24" s="370">
        <f t="shared" si="17"/>
        <v>176.37068817600004</v>
      </c>
      <c r="AA24" s="371">
        <f t="shared" si="17"/>
        <v>1427.89</v>
      </c>
      <c r="AB24" s="368">
        <f t="shared" si="17"/>
        <v>100</v>
      </c>
      <c r="AC24" s="369">
        <f t="shared" si="17"/>
        <v>1251.5193118240002</v>
      </c>
      <c r="AD24" s="370">
        <f t="shared" si="17"/>
        <v>176.37068817600004</v>
      </c>
      <c r="AE24" s="371">
        <f t="shared" si="17"/>
        <v>1427.89</v>
      </c>
      <c r="AF24" s="368">
        <f t="shared" si="17"/>
        <v>100</v>
      </c>
      <c r="AG24" s="369">
        <f t="shared" si="17"/>
        <v>1251.5193118240002</v>
      </c>
      <c r="AH24" s="370">
        <f t="shared" si="17"/>
        <v>176.37068817600004</v>
      </c>
      <c r="AI24" s="371">
        <f t="shared" si="17"/>
        <v>1427.89</v>
      </c>
      <c r="AJ24" s="368">
        <f t="shared" si="17"/>
        <v>100</v>
      </c>
      <c r="AK24" s="369">
        <f t="shared" si="17"/>
        <v>1251.5193118240002</v>
      </c>
      <c r="AL24" s="370">
        <f t="shared" si="17"/>
        <v>176.37068817600004</v>
      </c>
      <c r="AM24" s="371">
        <f t="shared" si="17"/>
        <v>1427.89</v>
      </c>
      <c r="AN24" s="368">
        <f t="shared" si="17"/>
        <v>100</v>
      </c>
      <c r="AO24" s="369">
        <f t="shared" si="17"/>
        <v>1251.5193118240002</v>
      </c>
      <c r="AP24" s="370">
        <f t="shared" si="17"/>
        <v>176.37068817600004</v>
      </c>
      <c r="AQ24" s="371">
        <f t="shared" si="17"/>
        <v>1427.89</v>
      </c>
      <c r="AR24" s="368">
        <f t="shared" si="17"/>
        <v>100</v>
      </c>
      <c r="AS24" s="369">
        <f t="shared" si="17"/>
        <v>1251.5193118240002</v>
      </c>
      <c r="AT24" s="370">
        <f t="shared" si="17"/>
        <v>176.37068817600004</v>
      </c>
      <c r="AU24" s="371">
        <f t="shared" si="17"/>
        <v>1427.89</v>
      </c>
      <c r="AV24" s="368">
        <f t="shared" si="17"/>
        <v>100</v>
      </c>
      <c r="AW24" s="369">
        <f t="shared" si="17"/>
        <v>1251.5193118240002</v>
      </c>
      <c r="AX24" s="370">
        <f t="shared" si="17"/>
        <v>176.37068817600004</v>
      </c>
      <c r="AY24" s="371">
        <f t="shared" si="17"/>
        <v>1427.89</v>
      </c>
      <c r="AZ24" s="368">
        <f t="shared" si="17"/>
        <v>100</v>
      </c>
      <c r="BA24" s="369">
        <f t="shared" si="17"/>
        <v>1251.5193118240002</v>
      </c>
      <c r="BB24" s="370">
        <f t="shared" si="17"/>
        <v>176.37068817600004</v>
      </c>
      <c r="BC24" s="371">
        <f t="shared" si="17"/>
        <v>1427.89</v>
      </c>
      <c r="BD24" s="368">
        <f t="shared" ref="BD24:CI24" si="18">BD23+AZ24</f>
        <v>100</v>
      </c>
      <c r="BE24" s="369">
        <f t="shared" si="18"/>
        <v>1251.5193118240002</v>
      </c>
      <c r="BF24" s="370">
        <f t="shared" si="18"/>
        <v>176.37068817600004</v>
      </c>
      <c r="BG24" s="371">
        <f t="shared" si="18"/>
        <v>1427.89</v>
      </c>
      <c r="BH24" s="368">
        <f t="shared" si="18"/>
        <v>100</v>
      </c>
      <c r="BI24" s="369">
        <f t="shared" si="18"/>
        <v>1251.5193118240002</v>
      </c>
      <c r="BJ24" s="370">
        <f t="shared" si="18"/>
        <v>176.37068817600004</v>
      </c>
      <c r="BK24" s="371">
        <f t="shared" si="18"/>
        <v>1427.89</v>
      </c>
      <c r="BL24" s="368">
        <f t="shared" si="18"/>
        <v>100</v>
      </c>
      <c r="BM24" s="369">
        <f t="shared" si="18"/>
        <v>1251.5193118240002</v>
      </c>
      <c r="BN24" s="370">
        <f t="shared" si="18"/>
        <v>176.37068817600004</v>
      </c>
      <c r="BO24" s="371">
        <f t="shared" si="18"/>
        <v>1427.89</v>
      </c>
      <c r="BP24" s="368">
        <f t="shared" si="18"/>
        <v>100</v>
      </c>
      <c r="BQ24" s="369">
        <f t="shared" si="18"/>
        <v>1251.5193118240002</v>
      </c>
      <c r="BR24" s="370">
        <f t="shared" si="18"/>
        <v>176.37068817600004</v>
      </c>
      <c r="BS24" s="371">
        <f t="shared" si="18"/>
        <v>1427.89</v>
      </c>
      <c r="BT24" s="368">
        <f t="shared" si="18"/>
        <v>100</v>
      </c>
      <c r="BU24" s="369">
        <f t="shared" si="18"/>
        <v>1251.5193118240002</v>
      </c>
      <c r="BV24" s="370">
        <f t="shared" si="18"/>
        <v>176.37068817600004</v>
      </c>
      <c r="BW24" s="371">
        <f t="shared" si="18"/>
        <v>1427.89</v>
      </c>
      <c r="BX24" s="368">
        <f t="shared" si="18"/>
        <v>100</v>
      </c>
      <c r="BY24" s="369">
        <f t="shared" si="18"/>
        <v>1251.5193118240002</v>
      </c>
      <c r="BZ24" s="370">
        <f t="shared" si="18"/>
        <v>176.37068817600004</v>
      </c>
      <c r="CA24" s="371">
        <f t="shared" si="18"/>
        <v>1427.89</v>
      </c>
      <c r="CB24" s="368">
        <f t="shared" si="18"/>
        <v>100</v>
      </c>
      <c r="CC24" s="369">
        <f t="shared" si="18"/>
        <v>1251.5193118240002</v>
      </c>
      <c r="CD24" s="370">
        <f t="shared" si="18"/>
        <v>176.37068817600004</v>
      </c>
      <c r="CE24" s="371">
        <f t="shared" si="18"/>
        <v>1427.89</v>
      </c>
      <c r="CF24" s="368">
        <f t="shared" si="18"/>
        <v>100</v>
      </c>
      <c r="CG24" s="369">
        <f t="shared" si="18"/>
        <v>1251.5193118240002</v>
      </c>
      <c r="CH24" s="370">
        <f t="shared" si="18"/>
        <v>176.37068817600004</v>
      </c>
      <c r="CI24" s="371">
        <f t="shared" si="18"/>
        <v>1427.89</v>
      </c>
      <c r="CJ24" s="368">
        <f t="shared" ref="CJ24:DC24" si="19">CJ23+CF24</f>
        <v>100</v>
      </c>
      <c r="CK24" s="369">
        <f t="shared" si="19"/>
        <v>1251.5193118240002</v>
      </c>
      <c r="CL24" s="370">
        <f t="shared" si="19"/>
        <v>176.37068817600004</v>
      </c>
      <c r="CM24" s="371">
        <f t="shared" si="19"/>
        <v>1427.89</v>
      </c>
      <c r="CN24" s="368">
        <f t="shared" si="19"/>
        <v>100</v>
      </c>
      <c r="CO24" s="369">
        <f t="shared" si="19"/>
        <v>1251.5193118240002</v>
      </c>
      <c r="CP24" s="370">
        <f t="shared" si="19"/>
        <v>176.37068817600004</v>
      </c>
      <c r="CQ24" s="371">
        <f t="shared" si="19"/>
        <v>1427.89</v>
      </c>
      <c r="CR24" s="368">
        <f t="shared" si="19"/>
        <v>100</v>
      </c>
      <c r="CS24" s="369">
        <f t="shared" si="19"/>
        <v>1251.5193118240002</v>
      </c>
      <c r="CT24" s="370">
        <f t="shared" si="19"/>
        <v>176.37068817600004</v>
      </c>
      <c r="CU24" s="371">
        <f t="shared" si="19"/>
        <v>1427.89</v>
      </c>
      <c r="CV24" s="368">
        <f t="shared" si="19"/>
        <v>100</v>
      </c>
      <c r="CW24" s="369">
        <f t="shared" si="19"/>
        <v>1251.5193118240002</v>
      </c>
      <c r="CX24" s="370">
        <f t="shared" si="19"/>
        <v>176.37068817600004</v>
      </c>
      <c r="CY24" s="371">
        <f t="shared" si="19"/>
        <v>1427.89</v>
      </c>
      <c r="CZ24" s="368">
        <f t="shared" si="19"/>
        <v>100</v>
      </c>
      <c r="DA24" s="369">
        <f t="shared" si="19"/>
        <v>1251.5193118240002</v>
      </c>
      <c r="DB24" s="370">
        <f t="shared" si="19"/>
        <v>176.37068817600004</v>
      </c>
      <c r="DC24" s="371">
        <f t="shared" si="19"/>
        <v>1427.89</v>
      </c>
      <c r="DD24"/>
      <c r="DE24"/>
      <c r="DF24"/>
      <c r="DG24"/>
      <c r="DH24"/>
      <c r="DI24"/>
      <c r="DJ24"/>
      <c r="DK24"/>
    </row>
    <row r="25" spans="2:115" ht="12.75" customHeight="1">
      <c r="B25" s="356"/>
      <c r="C25" s="357"/>
      <c r="D25" s="372" t="s">
        <v>59</v>
      </c>
      <c r="E25" s="373" t="s">
        <v>30</v>
      </c>
      <c r="F25" s="75"/>
      <c r="G25" s="374">
        <f>IF(F25=0,0,F25/F$115)</f>
        <v>0</v>
      </c>
      <c r="H25" s="375"/>
      <c r="I25" s="376"/>
      <c r="J25" s="376"/>
      <c r="K25" s="377"/>
      <c r="L25" s="378">
        <f>IF(O25&lt;&gt;0,(O25/$F25)*100,0)</f>
        <v>0</v>
      </c>
      <c r="M25" s="378">
        <f>ROUND(O25*QCI!$R$15,2)</f>
        <v>0</v>
      </c>
      <c r="N25" s="379">
        <f>O25-M25</f>
        <v>0</v>
      </c>
      <c r="O25" s="77"/>
      <c r="P25" s="380">
        <f>IF(S25&lt;&gt;0,(S25/$F25)*100,0)</f>
        <v>0</v>
      </c>
      <c r="Q25" s="378">
        <f>ROUND(S25*QCI!$R$15,2)</f>
        <v>0</v>
      </c>
      <c r="R25" s="378">
        <f>S25-Q25</f>
        <v>0</v>
      </c>
      <c r="S25" s="77"/>
      <c r="T25" s="380">
        <f>IF(W25&lt;&gt;0,(W25/$F25)*100,0)</f>
        <v>0</v>
      </c>
      <c r="U25" s="378">
        <f>ROUND(W25*QCI!$R$15,2)</f>
        <v>0</v>
      </c>
      <c r="V25" s="378">
        <f>W25-U25</f>
        <v>0</v>
      </c>
      <c r="W25" s="77"/>
      <c r="X25" s="380">
        <f>IF(AA25&lt;&gt;0,(AA25/$F25)*100,0)</f>
        <v>0</v>
      </c>
      <c r="Y25" s="378">
        <f>ROUND(AA25*QCI!$R$15,2)</f>
        <v>0</v>
      </c>
      <c r="Z25" s="378">
        <f>AA25-Y25</f>
        <v>0</v>
      </c>
      <c r="AA25" s="77"/>
      <c r="AB25" s="380">
        <f>IF(AE25&lt;&gt;0,(AE25/$F25)*100,0)</f>
        <v>0</v>
      </c>
      <c r="AC25" s="378">
        <f>ROUND(AE25*QCI!$R$15,2)</f>
        <v>0</v>
      </c>
      <c r="AD25" s="378">
        <f>AE25-AC25</f>
        <v>0</v>
      </c>
      <c r="AE25" s="77"/>
      <c r="AF25" s="380">
        <f>IF(AI25&lt;&gt;0,(AI25/$F25)*100,0)</f>
        <v>0</v>
      </c>
      <c r="AG25" s="378">
        <f>ROUND(AI25*QCI!$R$15,2)</f>
        <v>0</v>
      </c>
      <c r="AH25" s="378">
        <f>AI25-AG25</f>
        <v>0</v>
      </c>
      <c r="AI25" s="77"/>
      <c r="AJ25" s="380">
        <f>IF(AM25&lt;&gt;0,(AM25/$F25)*100,0)</f>
        <v>0</v>
      </c>
      <c r="AK25" s="378">
        <f>ROUND(AM25*QCI!$R$15,2)</f>
        <v>0</v>
      </c>
      <c r="AL25" s="378">
        <f>AM25-AK25</f>
        <v>0</v>
      </c>
      <c r="AM25" s="77"/>
      <c r="AN25" s="380">
        <f>IF(AQ25&lt;&gt;0,(AQ25/$F25)*100,0)</f>
        <v>0</v>
      </c>
      <c r="AO25" s="378">
        <f>ROUND(AQ25*QCI!$R$15,2)</f>
        <v>0</v>
      </c>
      <c r="AP25" s="378">
        <f>AQ25-AO25</f>
        <v>0</v>
      </c>
      <c r="AQ25" s="77"/>
      <c r="AR25" s="380">
        <f>IF(AU25&lt;&gt;0,(AU25/$F25)*100,0)</f>
        <v>0</v>
      </c>
      <c r="AS25" s="378">
        <f>ROUND(AU25*QCI!$R$15,2)</f>
        <v>0</v>
      </c>
      <c r="AT25" s="378">
        <f>AU25-AS25</f>
        <v>0</v>
      </c>
      <c r="AU25" s="77"/>
      <c r="AV25" s="380">
        <f>IF(AY25&lt;&gt;0,(AY25/$F25)*100,0)</f>
        <v>0</v>
      </c>
      <c r="AW25" s="378">
        <f>ROUND(AY25*QCI!$R$15,2)</f>
        <v>0</v>
      </c>
      <c r="AX25" s="378">
        <f>AY25-AW25</f>
        <v>0</v>
      </c>
      <c r="AY25" s="77"/>
      <c r="AZ25" s="380">
        <f>IF(BC25&lt;&gt;0,(BC25/$F25)*100,0)</f>
        <v>0</v>
      </c>
      <c r="BA25" s="378">
        <f>ROUND(BC25*QCI!$R$15,2)</f>
        <v>0</v>
      </c>
      <c r="BB25" s="378">
        <f>BC25-BA25</f>
        <v>0</v>
      </c>
      <c r="BC25" s="77"/>
      <c r="BD25" s="380">
        <f>IF(BG25&lt;&gt;0,(BG25/$F25)*100,0)</f>
        <v>0</v>
      </c>
      <c r="BE25" s="378">
        <f>ROUND(BG25*QCI!$R$15,2)</f>
        <v>0</v>
      </c>
      <c r="BF25" s="378">
        <f>BG25-BE25</f>
        <v>0</v>
      </c>
      <c r="BG25" s="77"/>
      <c r="BH25" s="380">
        <f>IF(BK25&lt;&gt;0,(BK25/$F25)*100,0)</f>
        <v>0</v>
      </c>
      <c r="BI25" s="378">
        <f>ROUND(BK25*QCI!$R$15,2)</f>
        <v>0</v>
      </c>
      <c r="BJ25" s="378">
        <f>BK25-BI25</f>
        <v>0</v>
      </c>
      <c r="BK25" s="77"/>
      <c r="BL25" s="380">
        <f>IF(BO25&lt;&gt;0,(BO25/$F25)*100,0)</f>
        <v>0</v>
      </c>
      <c r="BM25" s="378">
        <f>ROUND(BO25*QCI!$R$15,2)</f>
        <v>0</v>
      </c>
      <c r="BN25" s="378">
        <f>BO25-BM25</f>
        <v>0</v>
      </c>
      <c r="BO25" s="77"/>
      <c r="BP25" s="380">
        <f>IF(BS25&lt;&gt;0,(BS25/$F25)*100,0)</f>
        <v>0</v>
      </c>
      <c r="BQ25" s="378">
        <f>ROUND(BS25*QCI!$R$15,2)</f>
        <v>0</v>
      </c>
      <c r="BR25" s="378">
        <f>BS25-BQ25</f>
        <v>0</v>
      </c>
      <c r="BS25" s="77"/>
      <c r="BT25" s="380">
        <f>IF(BW25&lt;&gt;0,(BW25/$F25)*100,0)</f>
        <v>0</v>
      </c>
      <c r="BU25" s="378">
        <f>ROUND(BW25*QCI!$R$15,2)</f>
        <v>0</v>
      </c>
      <c r="BV25" s="378">
        <f>BW25-BU25</f>
        <v>0</v>
      </c>
      <c r="BW25" s="77"/>
      <c r="BX25" s="380">
        <f>IF(CA25&lt;&gt;0,(CA25/$F25)*100,0)</f>
        <v>0</v>
      </c>
      <c r="BY25" s="378">
        <f>ROUND(CA25*QCI!$R$15,2)</f>
        <v>0</v>
      </c>
      <c r="BZ25" s="378">
        <f>CA25-BY25</f>
        <v>0</v>
      </c>
      <c r="CA25" s="77"/>
      <c r="CB25" s="380">
        <f>IF(CE25&lt;&gt;0,(CE25/$F25)*100,0)</f>
        <v>0</v>
      </c>
      <c r="CC25" s="378">
        <f>ROUND(CE25*QCI!$R$15,2)</f>
        <v>0</v>
      </c>
      <c r="CD25" s="378">
        <f>CE25-CC25</f>
        <v>0</v>
      </c>
      <c r="CE25" s="77"/>
      <c r="CF25" s="380">
        <f>IF(CI25&lt;&gt;0,(CI25/$F25)*100,0)</f>
        <v>0</v>
      </c>
      <c r="CG25" s="378">
        <f>ROUND(CI25*QCI!$R$15,2)</f>
        <v>0</v>
      </c>
      <c r="CH25" s="378">
        <f>CI25-CG25</f>
        <v>0</v>
      </c>
      <c r="CI25" s="77"/>
      <c r="CJ25" s="380">
        <f>IF(CM25&lt;&gt;0,(CM25/$F25)*100,0)</f>
        <v>0</v>
      </c>
      <c r="CK25" s="378">
        <f>ROUND(CM25*QCI!$R$15,2)</f>
        <v>0</v>
      </c>
      <c r="CL25" s="378">
        <f>CM25-CK25</f>
        <v>0</v>
      </c>
      <c r="CM25" s="77"/>
      <c r="CN25" s="380">
        <f>IF(CQ25&lt;&gt;0,(CQ25/$F25)*100,0)</f>
        <v>0</v>
      </c>
      <c r="CO25" s="378">
        <f>ROUND(CQ25*QCI!$R$15,2)</f>
        <v>0</v>
      </c>
      <c r="CP25" s="378">
        <f>CQ25-CO25</f>
        <v>0</v>
      </c>
      <c r="CQ25" s="77"/>
      <c r="CR25" s="380">
        <f>IF(CU25&lt;&gt;0,(CU25/$F25)*100,0)</f>
        <v>0</v>
      </c>
      <c r="CS25" s="378">
        <f>ROUND(CU25*QCI!$R$15,2)</f>
        <v>0</v>
      </c>
      <c r="CT25" s="378">
        <f>CU25-CS25</f>
        <v>0</v>
      </c>
      <c r="CU25" s="77"/>
      <c r="CV25" s="380">
        <f>IF(CY25&lt;&gt;0,(CY25/$F25)*100,0)</f>
        <v>0</v>
      </c>
      <c r="CW25" s="378">
        <f>ROUND(CY25*QCI!$R$15,2)</f>
        <v>0</v>
      </c>
      <c r="CX25" s="378">
        <f>CY25-CW25</f>
        <v>0</v>
      </c>
      <c r="CY25" s="77"/>
      <c r="CZ25" s="380">
        <f>IF(DC25&lt;&gt;0,(DC25/$F25)*100,0)</f>
        <v>0</v>
      </c>
      <c r="DA25" s="378">
        <f>ROUND(DC25*QCI!$R$15,2)</f>
        <v>0</v>
      </c>
      <c r="DB25" s="378">
        <f>DC25-DA25</f>
        <v>0</v>
      </c>
      <c r="DC25" s="77"/>
      <c r="DD25"/>
      <c r="DE25"/>
      <c r="DF25"/>
      <c r="DG25"/>
      <c r="DH25"/>
      <c r="DI25"/>
      <c r="DJ25"/>
      <c r="DK25"/>
    </row>
    <row r="26" spans="2:115" ht="12.75" customHeight="1">
      <c r="B26" s="393"/>
      <c r="C26" s="357"/>
      <c r="D26" s="381" t="s">
        <v>60</v>
      </c>
      <c r="E26" s="382" t="s">
        <v>31</v>
      </c>
      <c r="F26" s="383">
        <f>IF(F25=0,F23,F25)</f>
        <v>1427.89</v>
      </c>
      <c r="G26" s="384"/>
      <c r="H26" s="385"/>
      <c r="I26" s="386"/>
      <c r="J26" s="386"/>
      <c r="K26" s="387"/>
      <c r="L26" s="388">
        <f t="shared" ref="L26:W26" si="20">L25+H26</f>
        <v>0</v>
      </c>
      <c r="M26" s="388">
        <f t="shared" si="20"/>
        <v>0</v>
      </c>
      <c r="N26" s="389">
        <f t="shared" si="20"/>
        <v>0</v>
      </c>
      <c r="O26" s="390">
        <f t="shared" si="20"/>
        <v>0</v>
      </c>
      <c r="P26" s="391">
        <f t="shared" si="20"/>
        <v>0</v>
      </c>
      <c r="Q26" s="388">
        <f t="shared" si="20"/>
        <v>0</v>
      </c>
      <c r="R26" s="388">
        <f t="shared" si="20"/>
        <v>0</v>
      </c>
      <c r="S26" s="390">
        <f t="shared" si="20"/>
        <v>0</v>
      </c>
      <c r="T26" s="391">
        <f t="shared" si="20"/>
        <v>0</v>
      </c>
      <c r="U26" s="388">
        <f t="shared" si="20"/>
        <v>0</v>
      </c>
      <c r="V26" s="388">
        <f t="shared" si="20"/>
        <v>0</v>
      </c>
      <c r="W26" s="390">
        <f t="shared" si="20"/>
        <v>0</v>
      </c>
      <c r="X26" s="391">
        <f t="shared" ref="X26:BC26" si="21">X25+T26</f>
        <v>0</v>
      </c>
      <c r="Y26" s="388">
        <f t="shared" si="21"/>
        <v>0</v>
      </c>
      <c r="Z26" s="388">
        <f t="shared" si="21"/>
        <v>0</v>
      </c>
      <c r="AA26" s="390">
        <f t="shared" si="21"/>
        <v>0</v>
      </c>
      <c r="AB26" s="391">
        <f t="shared" si="21"/>
        <v>0</v>
      </c>
      <c r="AC26" s="388">
        <f t="shared" si="21"/>
        <v>0</v>
      </c>
      <c r="AD26" s="388">
        <f t="shared" si="21"/>
        <v>0</v>
      </c>
      <c r="AE26" s="390">
        <f t="shared" si="21"/>
        <v>0</v>
      </c>
      <c r="AF26" s="391">
        <f t="shared" si="21"/>
        <v>0</v>
      </c>
      <c r="AG26" s="388">
        <f t="shared" si="21"/>
        <v>0</v>
      </c>
      <c r="AH26" s="388">
        <f t="shared" si="21"/>
        <v>0</v>
      </c>
      <c r="AI26" s="390">
        <f t="shared" si="21"/>
        <v>0</v>
      </c>
      <c r="AJ26" s="391">
        <f t="shared" si="21"/>
        <v>0</v>
      </c>
      <c r="AK26" s="388">
        <f t="shared" si="21"/>
        <v>0</v>
      </c>
      <c r="AL26" s="388">
        <f t="shared" si="21"/>
        <v>0</v>
      </c>
      <c r="AM26" s="390">
        <f t="shared" si="21"/>
        <v>0</v>
      </c>
      <c r="AN26" s="391">
        <f t="shared" si="21"/>
        <v>0</v>
      </c>
      <c r="AO26" s="388">
        <f t="shared" si="21"/>
        <v>0</v>
      </c>
      <c r="AP26" s="388">
        <f t="shared" si="21"/>
        <v>0</v>
      </c>
      <c r="AQ26" s="390">
        <f t="shared" si="21"/>
        <v>0</v>
      </c>
      <c r="AR26" s="391">
        <f t="shared" si="21"/>
        <v>0</v>
      </c>
      <c r="AS26" s="388">
        <f t="shared" si="21"/>
        <v>0</v>
      </c>
      <c r="AT26" s="388">
        <f t="shared" si="21"/>
        <v>0</v>
      </c>
      <c r="AU26" s="390">
        <f t="shared" si="21"/>
        <v>0</v>
      </c>
      <c r="AV26" s="391">
        <f t="shared" si="21"/>
        <v>0</v>
      </c>
      <c r="AW26" s="388">
        <f t="shared" si="21"/>
        <v>0</v>
      </c>
      <c r="AX26" s="388">
        <f t="shared" si="21"/>
        <v>0</v>
      </c>
      <c r="AY26" s="390">
        <f t="shared" si="21"/>
        <v>0</v>
      </c>
      <c r="AZ26" s="391">
        <f t="shared" si="21"/>
        <v>0</v>
      </c>
      <c r="BA26" s="388">
        <f t="shared" si="21"/>
        <v>0</v>
      </c>
      <c r="BB26" s="388">
        <f t="shared" si="21"/>
        <v>0</v>
      </c>
      <c r="BC26" s="390">
        <f t="shared" si="21"/>
        <v>0</v>
      </c>
      <c r="BD26" s="391">
        <f t="shared" ref="BD26:CI26" si="22">BD25+AZ26</f>
        <v>0</v>
      </c>
      <c r="BE26" s="388">
        <f t="shared" si="22"/>
        <v>0</v>
      </c>
      <c r="BF26" s="388">
        <f t="shared" si="22"/>
        <v>0</v>
      </c>
      <c r="BG26" s="390">
        <f t="shared" si="22"/>
        <v>0</v>
      </c>
      <c r="BH26" s="391">
        <f t="shared" si="22"/>
        <v>0</v>
      </c>
      <c r="BI26" s="388">
        <f t="shared" si="22"/>
        <v>0</v>
      </c>
      <c r="BJ26" s="388">
        <f t="shared" si="22"/>
        <v>0</v>
      </c>
      <c r="BK26" s="390">
        <f t="shared" si="22"/>
        <v>0</v>
      </c>
      <c r="BL26" s="391">
        <f t="shared" si="22"/>
        <v>0</v>
      </c>
      <c r="BM26" s="388">
        <f t="shared" si="22"/>
        <v>0</v>
      </c>
      <c r="BN26" s="388">
        <f t="shared" si="22"/>
        <v>0</v>
      </c>
      <c r="BO26" s="390">
        <f t="shared" si="22"/>
        <v>0</v>
      </c>
      <c r="BP26" s="391">
        <f t="shared" si="22"/>
        <v>0</v>
      </c>
      <c r="BQ26" s="388">
        <f t="shared" si="22"/>
        <v>0</v>
      </c>
      <c r="BR26" s="388">
        <f t="shared" si="22"/>
        <v>0</v>
      </c>
      <c r="BS26" s="390">
        <f t="shared" si="22"/>
        <v>0</v>
      </c>
      <c r="BT26" s="391">
        <f t="shared" si="22"/>
        <v>0</v>
      </c>
      <c r="BU26" s="388">
        <f t="shared" si="22"/>
        <v>0</v>
      </c>
      <c r="BV26" s="388">
        <f t="shared" si="22"/>
        <v>0</v>
      </c>
      <c r="BW26" s="390">
        <f t="shared" si="22"/>
        <v>0</v>
      </c>
      <c r="BX26" s="391">
        <f t="shared" si="22"/>
        <v>0</v>
      </c>
      <c r="BY26" s="388">
        <f t="shared" si="22"/>
        <v>0</v>
      </c>
      <c r="BZ26" s="388">
        <f t="shared" si="22"/>
        <v>0</v>
      </c>
      <c r="CA26" s="390">
        <f t="shared" si="22"/>
        <v>0</v>
      </c>
      <c r="CB26" s="391">
        <f t="shared" si="22"/>
        <v>0</v>
      </c>
      <c r="CC26" s="388">
        <f t="shared" si="22"/>
        <v>0</v>
      </c>
      <c r="CD26" s="388">
        <f t="shared" si="22"/>
        <v>0</v>
      </c>
      <c r="CE26" s="390">
        <f t="shared" si="22"/>
        <v>0</v>
      </c>
      <c r="CF26" s="391">
        <f t="shared" si="22"/>
        <v>0</v>
      </c>
      <c r="CG26" s="388">
        <f t="shared" si="22"/>
        <v>0</v>
      </c>
      <c r="CH26" s="388">
        <f t="shared" si="22"/>
        <v>0</v>
      </c>
      <c r="CI26" s="390">
        <f t="shared" si="22"/>
        <v>0</v>
      </c>
      <c r="CJ26" s="391">
        <f t="shared" ref="CJ26:DC26" si="23">CJ25+CF26</f>
        <v>0</v>
      </c>
      <c r="CK26" s="388">
        <f t="shared" si="23"/>
        <v>0</v>
      </c>
      <c r="CL26" s="388">
        <f t="shared" si="23"/>
        <v>0</v>
      </c>
      <c r="CM26" s="390">
        <f t="shared" si="23"/>
        <v>0</v>
      </c>
      <c r="CN26" s="391">
        <f t="shared" si="23"/>
        <v>0</v>
      </c>
      <c r="CO26" s="388">
        <f t="shared" si="23"/>
        <v>0</v>
      </c>
      <c r="CP26" s="388">
        <f t="shared" si="23"/>
        <v>0</v>
      </c>
      <c r="CQ26" s="390">
        <f t="shared" si="23"/>
        <v>0</v>
      </c>
      <c r="CR26" s="391">
        <f t="shared" si="23"/>
        <v>0</v>
      </c>
      <c r="CS26" s="388">
        <f t="shared" si="23"/>
        <v>0</v>
      </c>
      <c r="CT26" s="388">
        <f t="shared" si="23"/>
        <v>0</v>
      </c>
      <c r="CU26" s="390">
        <f t="shared" si="23"/>
        <v>0</v>
      </c>
      <c r="CV26" s="391">
        <f t="shared" si="23"/>
        <v>0</v>
      </c>
      <c r="CW26" s="388">
        <f t="shared" si="23"/>
        <v>0</v>
      </c>
      <c r="CX26" s="388">
        <f t="shared" si="23"/>
        <v>0</v>
      </c>
      <c r="CY26" s="390">
        <f t="shared" si="23"/>
        <v>0</v>
      </c>
      <c r="CZ26" s="391">
        <f t="shared" si="23"/>
        <v>0</v>
      </c>
      <c r="DA26" s="388">
        <f t="shared" si="23"/>
        <v>0</v>
      </c>
      <c r="DB26" s="388">
        <f t="shared" si="23"/>
        <v>0</v>
      </c>
      <c r="DC26" s="390">
        <f t="shared" si="23"/>
        <v>0</v>
      </c>
      <c r="DD26"/>
      <c r="DE26"/>
      <c r="DF26"/>
      <c r="DG26"/>
      <c r="DH26"/>
      <c r="DI26"/>
      <c r="DJ26"/>
      <c r="DK26"/>
    </row>
    <row r="27" spans="2:115" ht="12.75" customHeight="1">
      <c r="B27" s="340">
        <v>4</v>
      </c>
      <c r="C27" s="392" t="str">
        <f>QCI!C18</f>
        <v>SUPER ESTRUTURA</v>
      </c>
      <c r="D27" s="342" t="s">
        <v>58</v>
      </c>
      <c r="E27" s="343" t="s">
        <v>28</v>
      </c>
      <c r="F27" s="344">
        <f>QCI!Y18</f>
        <v>22561.52</v>
      </c>
      <c r="G27" s="345">
        <f>CronogFF!G19</f>
        <v>3.2383524160536303E-2</v>
      </c>
      <c r="H27" s="346"/>
      <c r="I27" s="347"/>
      <c r="J27" s="347"/>
      <c r="K27" s="348"/>
      <c r="L27" s="349">
        <f>CronogFF!H19</f>
        <v>100</v>
      </c>
      <c r="M27" s="350">
        <f>L27*QCI!$Y18*QCI!$R18/100</f>
        <v>19774.757148032</v>
      </c>
      <c r="N27" s="351">
        <f>L27/100*QCI!$Y18*(QCI!$U18+QCI!$W18)</f>
        <v>2786.7628519680006</v>
      </c>
      <c r="O27" s="352">
        <f>M27+N27</f>
        <v>22561.52</v>
      </c>
      <c r="P27" s="353">
        <f>CronogFF!L19</f>
        <v>0</v>
      </c>
      <c r="Q27" s="354">
        <f>P27*QCI!$Y18*QCI!$R18/100</f>
        <v>0</v>
      </c>
      <c r="R27" s="354">
        <f>P27/100*QCI!$Y18*(QCI!$U18+QCI!$W18)</f>
        <v>0</v>
      </c>
      <c r="S27" s="355">
        <f>Q27+R27</f>
        <v>0</v>
      </c>
      <c r="T27" s="353">
        <f>CronogFF!P19</f>
        <v>0</v>
      </c>
      <c r="U27" s="354">
        <f>T27*QCI!$Y18*QCI!$R18/100</f>
        <v>0</v>
      </c>
      <c r="V27" s="354">
        <f>T27/100*QCI!$Y18*(QCI!$U18+QCI!$W18)</f>
        <v>0</v>
      </c>
      <c r="W27" s="355">
        <f>U27+V27</f>
        <v>0</v>
      </c>
      <c r="X27" s="353">
        <f>CronogFF!T19</f>
        <v>0</v>
      </c>
      <c r="Y27" s="354">
        <f>X27*QCI!$Y18*QCI!$R18/100</f>
        <v>0</v>
      </c>
      <c r="Z27" s="354">
        <f>X27/100*QCI!$Y18*(QCI!$U18+QCI!$W18)</f>
        <v>0</v>
      </c>
      <c r="AA27" s="355">
        <f>Y27+Z27</f>
        <v>0</v>
      </c>
      <c r="AB27" s="353">
        <f>CronogFF!X19</f>
        <v>0</v>
      </c>
      <c r="AC27" s="354">
        <f>AB27*QCI!$Y18*QCI!$R18/100</f>
        <v>0</v>
      </c>
      <c r="AD27" s="354">
        <f>AB27/100*QCI!$Y18*(QCI!$U18+QCI!$W18)</f>
        <v>0</v>
      </c>
      <c r="AE27" s="355">
        <f>AC27+AD27</f>
        <v>0</v>
      </c>
      <c r="AF27" s="353">
        <f>CronogFF!AB19</f>
        <v>0</v>
      </c>
      <c r="AG27" s="354">
        <f>AF27*QCI!$Y18*QCI!$R18/100</f>
        <v>0</v>
      </c>
      <c r="AH27" s="354">
        <f>AF27/100*QCI!$Y18*(QCI!$U18+QCI!$W18)</f>
        <v>0</v>
      </c>
      <c r="AI27" s="355">
        <f>AG27+AH27</f>
        <v>0</v>
      </c>
      <c r="AJ27" s="353">
        <f>CronogFF!AF19</f>
        <v>0</v>
      </c>
      <c r="AK27" s="354">
        <f>AJ27*QCI!$Y18*QCI!$R18/100</f>
        <v>0</v>
      </c>
      <c r="AL27" s="354">
        <f>AJ27/100*QCI!$Y18*(QCI!$U18+QCI!$W18)</f>
        <v>0</v>
      </c>
      <c r="AM27" s="355">
        <f>AK27+AL27</f>
        <v>0</v>
      </c>
      <c r="AN27" s="353">
        <f>CronogFF!AJ19</f>
        <v>0</v>
      </c>
      <c r="AO27" s="354">
        <f>AN27*QCI!$Y18*QCI!$R18/100</f>
        <v>0</v>
      </c>
      <c r="AP27" s="354">
        <f>AN27/100*QCI!$Y18*(QCI!$U18+QCI!$W18)</f>
        <v>0</v>
      </c>
      <c r="AQ27" s="355">
        <f>AO27+AP27</f>
        <v>0</v>
      </c>
      <c r="AR27" s="353">
        <f>CronogFF!AN19</f>
        <v>0</v>
      </c>
      <c r="AS27" s="354">
        <f>AR27*QCI!$Y18*QCI!$R18/100</f>
        <v>0</v>
      </c>
      <c r="AT27" s="354">
        <f>AR27/100*QCI!$Y18*(QCI!$U18+QCI!$W18)</f>
        <v>0</v>
      </c>
      <c r="AU27" s="355">
        <f>AS27+AT27</f>
        <v>0</v>
      </c>
      <c r="AV27" s="353">
        <f>CronogFF!AR19</f>
        <v>0</v>
      </c>
      <c r="AW27" s="354">
        <f>AV27*QCI!$Y18*QCI!$R18/100</f>
        <v>0</v>
      </c>
      <c r="AX27" s="354">
        <f>AV27/100*QCI!$Y18*(QCI!$U18+QCI!$W18)</f>
        <v>0</v>
      </c>
      <c r="AY27" s="355">
        <f>AW27+AX27</f>
        <v>0</v>
      </c>
      <c r="AZ27" s="353">
        <f>CronogFF!AV19</f>
        <v>0</v>
      </c>
      <c r="BA27" s="354">
        <f>AZ27*QCI!$Y18*QCI!$R18/100</f>
        <v>0</v>
      </c>
      <c r="BB27" s="354">
        <f>AZ27/100*QCI!$Y18*(QCI!$U18+QCI!$W18)</f>
        <v>0</v>
      </c>
      <c r="BC27" s="355">
        <f>BA27+BB27</f>
        <v>0</v>
      </c>
      <c r="BD27" s="353">
        <f>CronogFF!AZ19</f>
        <v>0</v>
      </c>
      <c r="BE27" s="354">
        <f>BD27*QCI!$Y18*QCI!$R18/100</f>
        <v>0</v>
      </c>
      <c r="BF27" s="354">
        <f>BD27/100*QCI!$Y18*(QCI!$U18+QCI!$W18)</f>
        <v>0</v>
      </c>
      <c r="BG27" s="355">
        <f>BE27+BF27</f>
        <v>0</v>
      </c>
      <c r="BH27" s="353">
        <f>CronogFF!BD19</f>
        <v>0</v>
      </c>
      <c r="BI27" s="354">
        <f>BH27*QCI!$Y18*QCI!$R18/100</f>
        <v>0</v>
      </c>
      <c r="BJ27" s="354">
        <f>BH27/100*QCI!$Y18*(QCI!$U18+QCI!$W18)</f>
        <v>0</v>
      </c>
      <c r="BK27" s="355">
        <f>BI27+BJ27</f>
        <v>0</v>
      </c>
      <c r="BL27" s="353">
        <f>CronogFF!BH19</f>
        <v>0</v>
      </c>
      <c r="BM27" s="354">
        <f>BL27*QCI!$Y18*QCI!$R18/100</f>
        <v>0</v>
      </c>
      <c r="BN27" s="354">
        <f>BL27/100*QCI!$Y18*(QCI!$U18+QCI!$W18)</f>
        <v>0</v>
      </c>
      <c r="BO27" s="355">
        <f>BM27+BN27</f>
        <v>0</v>
      </c>
      <c r="BP27" s="353">
        <f>CronogFF!BL19</f>
        <v>0</v>
      </c>
      <c r="BQ27" s="354">
        <f>BP27*QCI!$Y18*QCI!$R18/100</f>
        <v>0</v>
      </c>
      <c r="BR27" s="354">
        <f>BP27/100*QCI!$Y18*(QCI!$U18+QCI!$W18)</f>
        <v>0</v>
      </c>
      <c r="BS27" s="355">
        <f>BQ27+BR27</f>
        <v>0</v>
      </c>
      <c r="BT27" s="353">
        <f>CronogFF!BP19</f>
        <v>0</v>
      </c>
      <c r="BU27" s="354">
        <f>BT27*QCI!$Y18*QCI!$R18/100</f>
        <v>0</v>
      </c>
      <c r="BV27" s="354">
        <f>BT27/100*QCI!$Y18*(QCI!$U18+QCI!$W18)</f>
        <v>0</v>
      </c>
      <c r="BW27" s="355">
        <f>BU27+BV27</f>
        <v>0</v>
      </c>
      <c r="BX27" s="353">
        <f>CronogFF!BT19</f>
        <v>0</v>
      </c>
      <c r="BY27" s="354">
        <f>BX27*QCI!$Y18*QCI!$R18/100</f>
        <v>0</v>
      </c>
      <c r="BZ27" s="354">
        <f>BX27/100*QCI!$Y18*(QCI!$U18+QCI!$W18)</f>
        <v>0</v>
      </c>
      <c r="CA27" s="355">
        <f>BY27+BZ27</f>
        <v>0</v>
      </c>
      <c r="CB27" s="353">
        <f>CronogFF!BX19</f>
        <v>0</v>
      </c>
      <c r="CC27" s="354">
        <f>CB27*QCI!$Y18*QCI!$R18/100</f>
        <v>0</v>
      </c>
      <c r="CD27" s="354">
        <f>CB27/100*QCI!$Y18*(QCI!$U18+QCI!$W18)</f>
        <v>0</v>
      </c>
      <c r="CE27" s="355">
        <f>CC27+CD27</f>
        <v>0</v>
      </c>
      <c r="CF27" s="353">
        <f>CronogFF!CB19</f>
        <v>0</v>
      </c>
      <c r="CG27" s="354">
        <f>CF27*QCI!$Y18*QCI!$R18/100</f>
        <v>0</v>
      </c>
      <c r="CH27" s="354">
        <f>CF27/100*QCI!$Y18*(QCI!$U18+QCI!$W18)</f>
        <v>0</v>
      </c>
      <c r="CI27" s="355">
        <f>CG27+CH27</f>
        <v>0</v>
      </c>
      <c r="CJ27" s="353">
        <f>CronogFF!CF19</f>
        <v>0</v>
      </c>
      <c r="CK27" s="354">
        <f>CJ27*QCI!$Y18*QCI!$R18/100</f>
        <v>0</v>
      </c>
      <c r="CL27" s="354">
        <f>CJ27/100*QCI!$Y18*(QCI!$U18+QCI!$W18)</f>
        <v>0</v>
      </c>
      <c r="CM27" s="355">
        <f>CK27+CL27</f>
        <v>0</v>
      </c>
      <c r="CN27" s="353">
        <f>CronogFF!CJ19</f>
        <v>0</v>
      </c>
      <c r="CO27" s="354">
        <f>CN27*QCI!$Y18*QCI!$R18/100</f>
        <v>0</v>
      </c>
      <c r="CP27" s="354">
        <f>CN27/100*QCI!$Y18*(QCI!$U18+QCI!$W18)</f>
        <v>0</v>
      </c>
      <c r="CQ27" s="355">
        <f>CO27+CP27</f>
        <v>0</v>
      </c>
      <c r="CR27" s="353">
        <f>CronogFF!CN19</f>
        <v>0</v>
      </c>
      <c r="CS27" s="354">
        <f>CR27*QCI!$Y18*QCI!$R18/100</f>
        <v>0</v>
      </c>
      <c r="CT27" s="354">
        <f>CR27/100*QCI!$Y18*(QCI!$U18+QCI!$W18)</f>
        <v>0</v>
      </c>
      <c r="CU27" s="355">
        <f>CS27+CT27</f>
        <v>0</v>
      </c>
      <c r="CV27" s="353">
        <f>CronogFF!CR19</f>
        <v>0</v>
      </c>
      <c r="CW27" s="354">
        <f>CV27*QCI!$Y18*QCI!$R18/100</f>
        <v>0</v>
      </c>
      <c r="CX27" s="354">
        <f>CV27/100*QCI!$Y18*(QCI!$U18+QCI!$W18)</f>
        <v>0</v>
      </c>
      <c r="CY27" s="355">
        <f>CW27+CX27</f>
        <v>0</v>
      </c>
      <c r="CZ27" s="353">
        <f>CronogFF!CV19</f>
        <v>0</v>
      </c>
      <c r="DA27" s="354">
        <f>CZ27*QCI!$Y18*QCI!$R18/100</f>
        <v>0</v>
      </c>
      <c r="DB27" s="354">
        <f>CZ27/100*QCI!$Y18*(QCI!$U18+QCI!$W18)</f>
        <v>0</v>
      </c>
      <c r="DC27" s="355">
        <f>DA27+DB27</f>
        <v>0</v>
      </c>
      <c r="DD27"/>
      <c r="DE27"/>
      <c r="DF27"/>
      <c r="DG27"/>
      <c r="DH27"/>
      <c r="DI27"/>
      <c r="DJ27"/>
      <c r="DK27"/>
    </row>
    <row r="28" spans="2:115" ht="12.75" customHeight="1">
      <c r="B28" s="356"/>
      <c r="C28" s="357"/>
      <c r="D28" s="358" t="s">
        <v>58</v>
      </c>
      <c r="E28" s="359" t="s">
        <v>29</v>
      </c>
      <c r="F28" s="360">
        <f>IF(F29&lt;&gt;0,F27-F29,0)</f>
        <v>0</v>
      </c>
      <c r="G28" s="361"/>
      <c r="H28" s="362"/>
      <c r="I28" s="363"/>
      <c r="J28" s="363"/>
      <c r="K28" s="364"/>
      <c r="L28" s="365">
        <f t="shared" ref="L28:W28" si="24">L27+H28</f>
        <v>100</v>
      </c>
      <c r="M28" s="365">
        <f t="shared" si="24"/>
        <v>19774.757148032</v>
      </c>
      <c r="N28" s="366">
        <f t="shared" si="24"/>
        <v>2786.7628519680006</v>
      </c>
      <c r="O28" s="367">
        <f t="shared" si="24"/>
        <v>22561.52</v>
      </c>
      <c r="P28" s="368">
        <f t="shared" si="24"/>
        <v>100</v>
      </c>
      <c r="Q28" s="369">
        <f t="shared" si="24"/>
        <v>19774.757148032</v>
      </c>
      <c r="R28" s="370">
        <f t="shared" si="24"/>
        <v>2786.7628519680006</v>
      </c>
      <c r="S28" s="371">
        <f t="shared" si="24"/>
        <v>22561.52</v>
      </c>
      <c r="T28" s="368">
        <f t="shared" si="24"/>
        <v>100</v>
      </c>
      <c r="U28" s="369">
        <f t="shared" si="24"/>
        <v>19774.757148032</v>
      </c>
      <c r="V28" s="370">
        <f t="shared" si="24"/>
        <v>2786.7628519680006</v>
      </c>
      <c r="W28" s="371">
        <f t="shared" si="24"/>
        <v>22561.52</v>
      </c>
      <c r="X28" s="368">
        <f t="shared" ref="X28:BC28" si="25">X27+T28</f>
        <v>100</v>
      </c>
      <c r="Y28" s="369">
        <f t="shared" si="25"/>
        <v>19774.757148032</v>
      </c>
      <c r="Z28" s="370">
        <f t="shared" si="25"/>
        <v>2786.7628519680006</v>
      </c>
      <c r="AA28" s="371">
        <f t="shared" si="25"/>
        <v>22561.52</v>
      </c>
      <c r="AB28" s="368">
        <f t="shared" si="25"/>
        <v>100</v>
      </c>
      <c r="AC28" s="369">
        <f t="shared" si="25"/>
        <v>19774.757148032</v>
      </c>
      <c r="AD28" s="370">
        <f t="shared" si="25"/>
        <v>2786.7628519680006</v>
      </c>
      <c r="AE28" s="371">
        <f t="shared" si="25"/>
        <v>22561.52</v>
      </c>
      <c r="AF28" s="368">
        <f t="shared" si="25"/>
        <v>100</v>
      </c>
      <c r="AG28" s="369">
        <f t="shared" si="25"/>
        <v>19774.757148032</v>
      </c>
      <c r="AH28" s="370">
        <f t="shared" si="25"/>
        <v>2786.7628519680006</v>
      </c>
      <c r="AI28" s="371">
        <f t="shared" si="25"/>
        <v>22561.52</v>
      </c>
      <c r="AJ28" s="368">
        <f t="shared" si="25"/>
        <v>100</v>
      </c>
      <c r="AK28" s="369">
        <f t="shared" si="25"/>
        <v>19774.757148032</v>
      </c>
      <c r="AL28" s="370">
        <f t="shared" si="25"/>
        <v>2786.7628519680006</v>
      </c>
      <c r="AM28" s="371">
        <f t="shared" si="25"/>
        <v>22561.52</v>
      </c>
      <c r="AN28" s="368">
        <f t="shared" si="25"/>
        <v>100</v>
      </c>
      <c r="AO28" s="369">
        <f t="shared" si="25"/>
        <v>19774.757148032</v>
      </c>
      <c r="AP28" s="370">
        <f t="shared" si="25"/>
        <v>2786.7628519680006</v>
      </c>
      <c r="AQ28" s="371">
        <f t="shared" si="25"/>
        <v>22561.52</v>
      </c>
      <c r="AR28" s="368">
        <f t="shared" si="25"/>
        <v>100</v>
      </c>
      <c r="AS28" s="369">
        <f t="shared" si="25"/>
        <v>19774.757148032</v>
      </c>
      <c r="AT28" s="370">
        <f t="shared" si="25"/>
        <v>2786.7628519680006</v>
      </c>
      <c r="AU28" s="371">
        <f t="shared" si="25"/>
        <v>22561.52</v>
      </c>
      <c r="AV28" s="368">
        <f t="shared" si="25"/>
        <v>100</v>
      </c>
      <c r="AW28" s="369">
        <f t="shared" si="25"/>
        <v>19774.757148032</v>
      </c>
      <c r="AX28" s="370">
        <f t="shared" si="25"/>
        <v>2786.7628519680006</v>
      </c>
      <c r="AY28" s="371">
        <f t="shared" si="25"/>
        <v>22561.52</v>
      </c>
      <c r="AZ28" s="368">
        <f t="shared" si="25"/>
        <v>100</v>
      </c>
      <c r="BA28" s="369">
        <f t="shared" si="25"/>
        <v>19774.757148032</v>
      </c>
      <c r="BB28" s="370">
        <f t="shared" si="25"/>
        <v>2786.7628519680006</v>
      </c>
      <c r="BC28" s="371">
        <f t="shared" si="25"/>
        <v>22561.52</v>
      </c>
      <c r="BD28" s="368">
        <f t="shared" ref="BD28:CI28" si="26">BD27+AZ28</f>
        <v>100</v>
      </c>
      <c r="BE28" s="369">
        <f t="shared" si="26"/>
        <v>19774.757148032</v>
      </c>
      <c r="BF28" s="370">
        <f t="shared" si="26"/>
        <v>2786.7628519680006</v>
      </c>
      <c r="BG28" s="371">
        <f t="shared" si="26"/>
        <v>22561.52</v>
      </c>
      <c r="BH28" s="368">
        <f t="shared" si="26"/>
        <v>100</v>
      </c>
      <c r="BI28" s="369">
        <f t="shared" si="26"/>
        <v>19774.757148032</v>
      </c>
      <c r="BJ28" s="370">
        <f t="shared" si="26"/>
        <v>2786.7628519680006</v>
      </c>
      <c r="BK28" s="371">
        <f t="shared" si="26"/>
        <v>22561.52</v>
      </c>
      <c r="BL28" s="368">
        <f t="shared" si="26"/>
        <v>100</v>
      </c>
      <c r="BM28" s="369">
        <f t="shared" si="26"/>
        <v>19774.757148032</v>
      </c>
      <c r="BN28" s="370">
        <f t="shared" si="26"/>
        <v>2786.7628519680006</v>
      </c>
      <c r="BO28" s="371">
        <f t="shared" si="26"/>
        <v>22561.52</v>
      </c>
      <c r="BP28" s="368">
        <f t="shared" si="26"/>
        <v>100</v>
      </c>
      <c r="BQ28" s="369">
        <f t="shared" si="26"/>
        <v>19774.757148032</v>
      </c>
      <c r="BR28" s="370">
        <f t="shared" si="26"/>
        <v>2786.7628519680006</v>
      </c>
      <c r="BS28" s="371">
        <f t="shared" si="26"/>
        <v>22561.52</v>
      </c>
      <c r="BT28" s="368">
        <f t="shared" si="26"/>
        <v>100</v>
      </c>
      <c r="BU28" s="369">
        <f t="shared" si="26"/>
        <v>19774.757148032</v>
      </c>
      <c r="BV28" s="370">
        <f t="shared" si="26"/>
        <v>2786.7628519680006</v>
      </c>
      <c r="BW28" s="371">
        <f t="shared" si="26"/>
        <v>22561.52</v>
      </c>
      <c r="BX28" s="368">
        <f t="shared" si="26"/>
        <v>100</v>
      </c>
      <c r="BY28" s="369">
        <f t="shared" si="26"/>
        <v>19774.757148032</v>
      </c>
      <c r="BZ28" s="370">
        <f t="shared" si="26"/>
        <v>2786.7628519680006</v>
      </c>
      <c r="CA28" s="371">
        <f t="shared" si="26"/>
        <v>22561.52</v>
      </c>
      <c r="CB28" s="368">
        <f t="shared" si="26"/>
        <v>100</v>
      </c>
      <c r="CC28" s="369">
        <f t="shared" si="26"/>
        <v>19774.757148032</v>
      </c>
      <c r="CD28" s="370">
        <f t="shared" si="26"/>
        <v>2786.7628519680006</v>
      </c>
      <c r="CE28" s="371">
        <f t="shared" si="26"/>
        <v>22561.52</v>
      </c>
      <c r="CF28" s="368">
        <f t="shared" si="26"/>
        <v>100</v>
      </c>
      <c r="CG28" s="369">
        <f t="shared" si="26"/>
        <v>19774.757148032</v>
      </c>
      <c r="CH28" s="370">
        <f t="shared" si="26"/>
        <v>2786.7628519680006</v>
      </c>
      <c r="CI28" s="371">
        <f t="shared" si="26"/>
        <v>22561.52</v>
      </c>
      <c r="CJ28" s="368">
        <f t="shared" ref="CJ28:DC28" si="27">CJ27+CF28</f>
        <v>100</v>
      </c>
      <c r="CK28" s="369">
        <f t="shared" si="27"/>
        <v>19774.757148032</v>
      </c>
      <c r="CL28" s="370">
        <f t="shared" si="27"/>
        <v>2786.7628519680006</v>
      </c>
      <c r="CM28" s="371">
        <f t="shared" si="27"/>
        <v>22561.52</v>
      </c>
      <c r="CN28" s="368">
        <f t="shared" si="27"/>
        <v>100</v>
      </c>
      <c r="CO28" s="369">
        <f t="shared" si="27"/>
        <v>19774.757148032</v>
      </c>
      <c r="CP28" s="370">
        <f t="shared" si="27"/>
        <v>2786.7628519680006</v>
      </c>
      <c r="CQ28" s="371">
        <f t="shared" si="27"/>
        <v>22561.52</v>
      </c>
      <c r="CR28" s="368">
        <f t="shared" si="27"/>
        <v>100</v>
      </c>
      <c r="CS28" s="369">
        <f t="shared" si="27"/>
        <v>19774.757148032</v>
      </c>
      <c r="CT28" s="370">
        <f t="shared" si="27"/>
        <v>2786.7628519680006</v>
      </c>
      <c r="CU28" s="371">
        <f t="shared" si="27"/>
        <v>22561.52</v>
      </c>
      <c r="CV28" s="368">
        <f t="shared" si="27"/>
        <v>100</v>
      </c>
      <c r="CW28" s="369">
        <f t="shared" si="27"/>
        <v>19774.757148032</v>
      </c>
      <c r="CX28" s="370">
        <f t="shared" si="27"/>
        <v>2786.7628519680006</v>
      </c>
      <c r="CY28" s="371">
        <f t="shared" si="27"/>
        <v>22561.52</v>
      </c>
      <c r="CZ28" s="368">
        <f t="shared" si="27"/>
        <v>100</v>
      </c>
      <c r="DA28" s="369">
        <f t="shared" si="27"/>
        <v>19774.757148032</v>
      </c>
      <c r="DB28" s="370">
        <f t="shared" si="27"/>
        <v>2786.7628519680006</v>
      </c>
      <c r="DC28" s="371">
        <f t="shared" si="27"/>
        <v>22561.52</v>
      </c>
      <c r="DD28"/>
      <c r="DE28"/>
      <c r="DF28"/>
      <c r="DG28"/>
      <c r="DH28"/>
      <c r="DI28"/>
      <c r="DJ28"/>
      <c r="DK28"/>
    </row>
    <row r="29" spans="2:115" ht="12.75" customHeight="1">
      <c r="B29" s="356"/>
      <c r="C29" s="357"/>
      <c r="D29" s="372" t="s">
        <v>59</v>
      </c>
      <c r="E29" s="373" t="s">
        <v>30</v>
      </c>
      <c r="F29" s="75"/>
      <c r="G29" s="374">
        <f>IF(F29=0,0,F29/F$115)</f>
        <v>0</v>
      </c>
      <c r="H29" s="375"/>
      <c r="I29" s="376"/>
      <c r="J29" s="376"/>
      <c r="K29" s="377"/>
      <c r="L29" s="378">
        <f>IF(O29&lt;&gt;0,(O29/$F29)*100,0)</f>
        <v>0</v>
      </c>
      <c r="M29" s="378">
        <f>ROUND(O29*QCI!$R$15,2)</f>
        <v>0</v>
      </c>
      <c r="N29" s="379">
        <f>O29-M29</f>
        <v>0</v>
      </c>
      <c r="O29" s="77"/>
      <c r="P29" s="380">
        <f>IF(S29&lt;&gt;0,(S29/$F29)*100,0)</f>
        <v>0</v>
      </c>
      <c r="Q29" s="378">
        <f>ROUND(S29*QCI!$R$15,2)</f>
        <v>0</v>
      </c>
      <c r="R29" s="378">
        <f>S29-Q29</f>
        <v>0</v>
      </c>
      <c r="S29" s="77"/>
      <c r="T29" s="380">
        <f>IF(W29&lt;&gt;0,(W29/$F29)*100,0)</f>
        <v>0</v>
      </c>
      <c r="U29" s="378">
        <f>ROUND(W29*QCI!$R$15,2)</f>
        <v>0</v>
      </c>
      <c r="V29" s="378">
        <f>W29-U29</f>
        <v>0</v>
      </c>
      <c r="W29" s="77"/>
      <c r="X29" s="380">
        <f>IF(AA29&lt;&gt;0,(AA29/$F29)*100,0)</f>
        <v>0</v>
      </c>
      <c r="Y29" s="378">
        <f>ROUND(AA29*QCI!$R$15,2)</f>
        <v>0</v>
      </c>
      <c r="Z29" s="378">
        <f>AA29-Y29</f>
        <v>0</v>
      </c>
      <c r="AA29" s="77"/>
      <c r="AB29" s="380">
        <f>IF(AE29&lt;&gt;0,(AE29/$F29)*100,0)</f>
        <v>0</v>
      </c>
      <c r="AC29" s="378">
        <f>ROUND(AE29*QCI!$R$15,2)</f>
        <v>0</v>
      </c>
      <c r="AD29" s="378">
        <f>AE29-AC29</f>
        <v>0</v>
      </c>
      <c r="AE29" s="77"/>
      <c r="AF29" s="380">
        <f>IF(AI29&lt;&gt;0,(AI29/$F29)*100,0)</f>
        <v>0</v>
      </c>
      <c r="AG29" s="378">
        <f>ROUND(AI29*QCI!$R$15,2)</f>
        <v>0</v>
      </c>
      <c r="AH29" s="378">
        <f>AI29-AG29</f>
        <v>0</v>
      </c>
      <c r="AI29" s="77"/>
      <c r="AJ29" s="380">
        <f>IF(AM29&lt;&gt;0,(AM29/$F29)*100,0)</f>
        <v>0</v>
      </c>
      <c r="AK29" s="378">
        <f>ROUND(AM29*QCI!$R$15,2)</f>
        <v>0</v>
      </c>
      <c r="AL29" s="378">
        <f>AM29-AK29</f>
        <v>0</v>
      </c>
      <c r="AM29" s="77"/>
      <c r="AN29" s="380">
        <f>IF(AQ29&lt;&gt;0,(AQ29/$F29)*100,0)</f>
        <v>0</v>
      </c>
      <c r="AO29" s="378">
        <f>ROUND(AQ29*QCI!$R$15,2)</f>
        <v>0</v>
      </c>
      <c r="AP29" s="378">
        <f>AQ29-AO29</f>
        <v>0</v>
      </c>
      <c r="AQ29" s="77"/>
      <c r="AR29" s="380">
        <f>IF(AU29&lt;&gt;0,(AU29/$F29)*100,0)</f>
        <v>0</v>
      </c>
      <c r="AS29" s="378">
        <f>ROUND(AU29*QCI!$R$15,2)</f>
        <v>0</v>
      </c>
      <c r="AT29" s="378">
        <f>AU29-AS29</f>
        <v>0</v>
      </c>
      <c r="AU29" s="77"/>
      <c r="AV29" s="380">
        <f>IF(AY29&lt;&gt;0,(AY29/$F29)*100,0)</f>
        <v>0</v>
      </c>
      <c r="AW29" s="378">
        <f>ROUND(AY29*QCI!$R$15,2)</f>
        <v>0</v>
      </c>
      <c r="AX29" s="378">
        <f>AY29-AW29</f>
        <v>0</v>
      </c>
      <c r="AY29" s="77"/>
      <c r="AZ29" s="380">
        <f>IF(BC29&lt;&gt;0,(BC29/$F29)*100,0)</f>
        <v>0</v>
      </c>
      <c r="BA29" s="378">
        <f>ROUND(BC29*QCI!$R$15,2)</f>
        <v>0</v>
      </c>
      <c r="BB29" s="378">
        <f>BC29-BA29</f>
        <v>0</v>
      </c>
      <c r="BC29" s="77"/>
      <c r="BD29" s="380">
        <f>IF(BG29&lt;&gt;0,(BG29/$F29)*100,0)</f>
        <v>0</v>
      </c>
      <c r="BE29" s="378">
        <f>ROUND(BG29*QCI!$R$15,2)</f>
        <v>0</v>
      </c>
      <c r="BF29" s="378">
        <f>BG29-BE29</f>
        <v>0</v>
      </c>
      <c r="BG29" s="77"/>
      <c r="BH29" s="380">
        <f>IF(BK29&lt;&gt;0,(BK29/$F29)*100,0)</f>
        <v>0</v>
      </c>
      <c r="BI29" s="378">
        <f>ROUND(BK29*QCI!$R$15,2)</f>
        <v>0</v>
      </c>
      <c r="BJ29" s="378">
        <f>BK29-BI29</f>
        <v>0</v>
      </c>
      <c r="BK29" s="77"/>
      <c r="BL29" s="380">
        <f>IF(BO29&lt;&gt;0,(BO29/$F29)*100,0)</f>
        <v>0</v>
      </c>
      <c r="BM29" s="378">
        <f>ROUND(BO29*QCI!$R$15,2)</f>
        <v>0</v>
      </c>
      <c r="BN29" s="378">
        <f>BO29-BM29</f>
        <v>0</v>
      </c>
      <c r="BO29" s="77"/>
      <c r="BP29" s="380">
        <f>IF(BS29&lt;&gt;0,(BS29/$F29)*100,0)</f>
        <v>0</v>
      </c>
      <c r="BQ29" s="378">
        <f>ROUND(BS29*QCI!$R$15,2)</f>
        <v>0</v>
      </c>
      <c r="BR29" s="378">
        <f>BS29-BQ29</f>
        <v>0</v>
      </c>
      <c r="BS29" s="77"/>
      <c r="BT29" s="380">
        <f>IF(BW29&lt;&gt;0,(BW29/$F29)*100,0)</f>
        <v>0</v>
      </c>
      <c r="BU29" s="378">
        <f>ROUND(BW29*QCI!$R$15,2)</f>
        <v>0</v>
      </c>
      <c r="BV29" s="378">
        <f>BW29-BU29</f>
        <v>0</v>
      </c>
      <c r="BW29" s="77"/>
      <c r="BX29" s="380">
        <f>IF(CA29&lt;&gt;0,(CA29/$F29)*100,0)</f>
        <v>0</v>
      </c>
      <c r="BY29" s="378">
        <f>ROUND(CA29*QCI!$R$15,2)</f>
        <v>0</v>
      </c>
      <c r="BZ29" s="378">
        <f>CA29-BY29</f>
        <v>0</v>
      </c>
      <c r="CA29" s="77"/>
      <c r="CB29" s="380">
        <f>IF(CE29&lt;&gt;0,(CE29/$F29)*100,0)</f>
        <v>0</v>
      </c>
      <c r="CC29" s="378">
        <f>ROUND(CE29*QCI!$R$15,2)</f>
        <v>0</v>
      </c>
      <c r="CD29" s="378">
        <f>CE29-CC29</f>
        <v>0</v>
      </c>
      <c r="CE29" s="77"/>
      <c r="CF29" s="380">
        <f>IF(CI29&lt;&gt;0,(CI29/$F29)*100,0)</f>
        <v>0</v>
      </c>
      <c r="CG29" s="378">
        <f>ROUND(CI29*QCI!$R$15,2)</f>
        <v>0</v>
      </c>
      <c r="CH29" s="378">
        <f>CI29-CG29</f>
        <v>0</v>
      </c>
      <c r="CI29" s="77"/>
      <c r="CJ29" s="380">
        <f>IF(CM29&lt;&gt;0,(CM29/$F29)*100,0)</f>
        <v>0</v>
      </c>
      <c r="CK29" s="378">
        <f>ROUND(CM29*QCI!$R$15,2)</f>
        <v>0</v>
      </c>
      <c r="CL29" s="378">
        <f>CM29-CK29</f>
        <v>0</v>
      </c>
      <c r="CM29" s="77"/>
      <c r="CN29" s="380">
        <f>IF(CQ29&lt;&gt;0,(CQ29/$F29)*100,0)</f>
        <v>0</v>
      </c>
      <c r="CO29" s="378">
        <f>ROUND(CQ29*QCI!$R$15,2)</f>
        <v>0</v>
      </c>
      <c r="CP29" s="378">
        <f>CQ29-CO29</f>
        <v>0</v>
      </c>
      <c r="CQ29" s="77"/>
      <c r="CR29" s="380">
        <f>IF(CU29&lt;&gt;0,(CU29/$F29)*100,0)</f>
        <v>0</v>
      </c>
      <c r="CS29" s="378">
        <f>ROUND(CU29*QCI!$R$15,2)</f>
        <v>0</v>
      </c>
      <c r="CT29" s="378">
        <f>CU29-CS29</f>
        <v>0</v>
      </c>
      <c r="CU29" s="77"/>
      <c r="CV29" s="380">
        <f>IF(CY29&lt;&gt;0,(CY29/$F29)*100,0)</f>
        <v>0</v>
      </c>
      <c r="CW29" s="378">
        <f>ROUND(CY29*QCI!$R$15,2)</f>
        <v>0</v>
      </c>
      <c r="CX29" s="378">
        <f>CY29-CW29</f>
        <v>0</v>
      </c>
      <c r="CY29" s="77"/>
      <c r="CZ29" s="380">
        <f>IF(DC29&lt;&gt;0,(DC29/$F29)*100,0)</f>
        <v>0</v>
      </c>
      <c r="DA29" s="378">
        <f>ROUND(DC29*QCI!$R$15,2)</f>
        <v>0</v>
      </c>
      <c r="DB29" s="378">
        <f>DC29-DA29</f>
        <v>0</v>
      </c>
      <c r="DC29" s="77"/>
      <c r="DD29"/>
      <c r="DE29"/>
      <c r="DF29"/>
      <c r="DG29"/>
      <c r="DH29"/>
      <c r="DI29"/>
      <c r="DJ29"/>
      <c r="DK29"/>
    </row>
    <row r="30" spans="2:115" ht="12.75" customHeight="1">
      <c r="B30" s="393"/>
      <c r="C30" s="357"/>
      <c r="D30" s="381" t="s">
        <v>60</v>
      </c>
      <c r="E30" s="382" t="s">
        <v>31</v>
      </c>
      <c r="F30" s="383">
        <f>IF(F29=0,F27,F29)</f>
        <v>22561.52</v>
      </c>
      <c r="G30" s="384"/>
      <c r="H30" s="385"/>
      <c r="I30" s="386"/>
      <c r="J30" s="386"/>
      <c r="K30" s="387"/>
      <c r="L30" s="388">
        <f t="shared" ref="L30:W30" si="28">L29+H30</f>
        <v>0</v>
      </c>
      <c r="M30" s="388">
        <f t="shared" si="28"/>
        <v>0</v>
      </c>
      <c r="N30" s="389">
        <f t="shared" si="28"/>
        <v>0</v>
      </c>
      <c r="O30" s="390">
        <f t="shared" si="28"/>
        <v>0</v>
      </c>
      <c r="P30" s="391">
        <f t="shared" si="28"/>
        <v>0</v>
      </c>
      <c r="Q30" s="388">
        <f t="shared" si="28"/>
        <v>0</v>
      </c>
      <c r="R30" s="388">
        <f t="shared" si="28"/>
        <v>0</v>
      </c>
      <c r="S30" s="390">
        <f t="shared" si="28"/>
        <v>0</v>
      </c>
      <c r="T30" s="391">
        <f t="shared" si="28"/>
        <v>0</v>
      </c>
      <c r="U30" s="388">
        <f t="shared" si="28"/>
        <v>0</v>
      </c>
      <c r="V30" s="388">
        <f t="shared" si="28"/>
        <v>0</v>
      </c>
      <c r="W30" s="390">
        <f t="shared" si="28"/>
        <v>0</v>
      </c>
      <c r="X30" s="391">
        <f t="shared" ref="X30:BC30" si="29">X29+T30</f>
        <v>0</v>
      </c>
      <c r="Y30" s="388">
        <f t="shared" si="29"/>
        <v>0</v>
      </c>
      <c r="Z30" s="388">
        <f t="shared" si="29"/>
        <v>0</v>
      </c>
      <c r="AA30" s="390">
        <f t="shared" si="29"/>
        <v>0</v>
      </c>
      <c r="AB30" s="391">
        <f t="shared" si="29"/>
        <v>0</v>
      </c>
      <c r="AC30" s="388">
        <f t="shared" si="29"/>
        <v>0</v>
      </c>
      <c r="AD30" s="388">
        <f t="shared" si="29"/>
        <v>0</v>
      </c>
      <c r="AE30" s="390">
        <f t="shared" si="29"/>
        <v>0</v>
      </c>
      <c r="AF30" s="391">
        <f t="shared" si="29"/>
        <v>0</v>
      </c>
      <c r="AG30" s="388">
        <f t="shared" si="29"/>
        <v>0</v>
      </c>
      <c r="AH30" s="388">
        <f t="shared" si="29"/>
        <v>0</v>
      </c>
      <c r="AI30" s="390">
        <f t="shared" si="29"/>
        <v>0</v>
      </c>
      <c r="AJ30" s="391">
        <f t="shared" si="29"/>
        <v>0</v>
      </c>
      <c r="AK30" s="388">
        <f t="shared" si="29"/>
        <v>0</v>
      </c>
      <c r="AL30" s="388">
        <f t="shared" si="29"/>
        <v>0</v>
      </c>
      <c r="AM30" s="390">
        <f t="shared" si="29"/>
        <v>0</v>
      </c>
      <c r="AN30" s="391">
        <f t="shared" si="29"/>
        <v>0</v>
      </c>
      <c r="AO30" s="388">
        <f t="shared" si="29"/>
        <v>0</v>
      </c>
      <c r="AP30" s="388">
        <f t="shared" si="29"/>
        <v>0</v>
      </c>
      <c r="AQ30" s="390">
        <f t="shared" si="29"/>
        <v>0</v>
      </c>
      <c r="AR30" s="391">
        <f t="shared" si="29"/>
        <v>0</v>
      </c>
      <c r="AS30" s="388">
        <f t="shared" si="29"/>
        <v>0</v>
      </c>
      <c r="AT30" s="388">
        <f t="shared" si="29"/>
        <v>0</v>
      </c>
      <c r="AU30" s="390">
        <f t="shared" si="29"/>
        <v>0</v>
      </c>
      <c r="AV30" s="391">
        <f t="shared" si="29"/>
        <v>0</v>
      </c>
      <c r="AW30" s="388">
        <f t="shared" si="29"/>
        <v>0</v>
      </c>
      <c r="AX30" s="388">
        <f t="shared" si="29"/>
        <v>0</v>
      </c>
      <c r="AY30" s="390">
        <f t="shared" si="29"/>
        <v>0</v>
      </c>
      <c r="AZ30" s="391">
        <f t="shared" si="29"/>
        <v>0</v>
      </c>
      <c r="BA30" s="388">
        <f t="shared" si="29"/>
        <v>0</v>
      </c>
      <c r="BB30" s="388">
        <f t="shared" si="29"/>
        <v>0</v>
      </c>
      <c r="BC30" s="390">
        <f t="shared" si="29"/>
        <v>0</v>
      </c>
      <c r="BD30" s="391">
        <f t="shared" ref="BD30:CI30" si="30">BD29+AZ30</f>
        <v>0</v>
      </c>
      <c r="BE30" s="388">
        <f t="shared" si="30"/>
        <v>0</v>
      </c>
      <c r="BF30" s="388">
        <f t="shared" si="30"/>
        <v>0</v>
      </c>
      <c r="BG30" s="390">
        <f t="shared" si="30"/>
        <v>0</v>
      </c>
      <c r="BH30" s="391">
        <f t="shared" si="30"/>
        <v>0</v>
      </c>
      <c r="BI30" s="388">
        <f t="shared" si="30"/>
        <v>0</v>
      </c>
      <c r="BJ30" s="388">
        <f t="shared" si="30"/>
        <v>0</v>
      </c>
      <c r="BK30" s="390">
        <f t="shared" si="30"/>
        <v>0</v>
      </c>
      <c r="BL30" s="391">
        <f t="shared" si="30"/>
        <v>0</v>
      </c>
      <c r="BM30" s="388">
        <f t="shared" si="30"/>
        <v>0</v>
      </c>
      <c r="BN30" s="388">
        <f t="shared" si="30"/>
        <v>0</v>
      </c>
      <c r="BO30" s="390">
        <f t="shared" si="30"/>
        <v>0</v>
      </c>
      <c r="BP30" s="391">
        <f t="shared" si="30"/>
        <v>0</v>
      </c>
      <c r="BQ30" s="388">
        <f t="shared" si="30"/>
        <v>0</v>
      </c>
      <c r="BR30" s="388">
        <f t="shared" si="30"/>
        <v>0</v>
      </c>
      <c r="BS30" s="390">
        <f t="shared" si="30"/>
        <v>0</v>
      </c>
      <c r="BT30" s="391">
        <f t="shared" si="30"/>
        <v>0</v>
      </c>
      <c r="BU30" s="388">
        <f t="shared" si="30"/>
        <v>0</v>
      </c>
      <c r="BV30" s="388">
        <f t="shared" si="30"/>
        <v>0</v>
      </c>
      <c r="BW30" s="390">
        <f t="shared" si="30"/>
        <v>0</v>
      </c>
      <c r="BX30" s="391">
        <f t="shared" si="30"/>
        <v>0</v>
      </c>
      <c r="BY30" s="388">
        <f t="shared" si="30"/>
        <v>0</v>
      </c>
      <c r="BZ30" s="388">
        <f t="shared" si="30"/>
        <v>0</v>
      </c>
      <c r="CA30" s="390">
        <f t="shared" si="30"/>
        <v>0</v>
      </c>
      <c r="CB30" s="391">
        <f t="shared" si="30"/>
        <v>0</v>
      </c>
      <c r="CC30" s="388">
        <f t="shared" si="30"/>
        <v>0</v>
      </c>
      <c r="CD30" s="388">
        <f t="shared" si="30"/>
        <v>0</v>
      </c>
      <c r="CE30" s="390">
        <f t="shared" si="30"/>
        <v>0</v>
      </c>
      <c r="CF30" s="391">
        <f t="shared" si="30"/>
        <v>0</v>
      </c>
      <c r="CG30" s="388">
        <f t="shared" si="30"/>
        <v>0</v>
      </c>
      <c r="CH30" s="388">
        <f t="shared" si="30"/>
        <v>0</v>
      </c>
      <c r="CI30" s="390">
        <f t="shared" si="30"/>
        <v>0</v>
      </c>
      <c r="CJ30" s="391">
        <f t="shared" ref="CJ30:DC30" si="31">CJ29+CF30</f>
        <v>0</v>
      </c>
      <c r="CK30" s="388">
        <f t="shared" si="31"/>
        <v>0</v>
      </c>
      <c r="CL30" s="388">
        <f t="shared" si="31"/>
        <v>0</v>
      </c>
      <c r="CM30" s="390">
        <f t="shared" si="31"/>
        <v>0</v>
      </c>
      <c r="CN30" s="391">
        <f t="shared" si="31"/>
        <v>0</v>
      </c>
      <c r="CO30" s="388">
        <f t="shared" si="31"/>
        <v>0</v>
      </c>
      <c r="CP30" s="388">
        <f t="shared" si="31"/>
        <v>0</v>
      </c>
      <c r="CQ30" s="390">
        <f t="shared" si="31"/>
        <v>0</v>
      </c>
      <c r="CR30" s="391">
        <f t="shared" si="31"/>
        <v>0</v>
      </c>
      <c r="CS30" s="388">
        <f t="shared" si="31"/>
        <v>0</v>
      </c>
      <c r="CT30" s="388">
        <f t="shared" si="31"/>
        <v>0</v>
      </c>
      <c r="CU30" s="390">
        <f t="shared" si="31"/>
        <v>0</v>
      </c>
      <c r="CV30" s="391">
        <f t="shared" si="31"/>
        <v>0</v>
      </c>
      <c r="CW30" s="388">
        <f t="shared" si="31"/>
        <v>0</v>
      </c>
      <c r="CX30" s="388">
        <f t="shared" si="31"/>
        <v>0</v>
      </c>
      <c r="CY30" s="390">
        <f t="shared" si="31"/>
        <v>0</v>
      </c>
      <c r="CZ30" s="391">
        <f t="shared" si="31"/>
        <v>0</v>
      </c>
      <c r="DA30" s="388">
        <f t="shared" si="31"/>
        <v>0</v>
      </c>
      <c r="DB30" s="388">
        <f t="shared" si="31"/>
        <v>0</v>
      </c>
      <c r="DC30" s="390">
        <f t="shared" si="31"/>
        <v>0</v>
      </c>
      <c r="DD30"/>
      <c r="DE30"/>
      <c r="DF30"/>
      <c r="DG30"/>
      <c r="DH30"/>
      <c r="DI30"/>
      <c r="DJ30"/>
      <c r="DK30"/>
    </row>
    <row r="31" spans="2:115" ht="12.75" customHeight="1">
      <c r="B31" s="340">
        <v>5</v>
      </c>
      <c r="C31" s="394" t="str">
        <f>QCI!C19</f>
        <v>PAREDES E PAINEIS</v>
      </c>
      <c r="D31" s="342" t="s">
        <v>58</v>
      </c>
      <c r="E31" s="343" t="s">
        <v>28</v>
      </c>
      <c r="F31" s="344">
        <f>QCI!Y19</f>
        <v>14338.83</v>
      </c>
      <c r="G31" s="345">
        <f>CronogFF!G20</f>
        <v>2.058114203913667E-2</v>
      </c>
      <c r="H31" s="346"/>
      <c r="I31" s="347"/>
      <c r="J31" s="347"/>
      <c r="K31" s="348"/>
      <c r="L31" s="349">
        <f>CronogFF!H20</f>
        <v>0</v>
      </c>
      <c r="M31" s="350">
        <f>L31*QCI!$Y19*QCI!$R19/100</f>
        <v>0</v>
      </c>
      <c r="N31" s="351">
        <f>L31/100*QCI!$Y19*(QCI!$U19+QCI!$W19)</f>
        <v>0</v>
      </c>
      <c r="O31" s="352">
        <f>M31+N31</f>
        <v>0</v>
      </c>
      <c r="P31" s="353">
        <f>CronogFF!L20</f>
        <v>100</v>
      </c>
      <c r="Q31" s="354">
        <f>P31*QCI!$Y19*QCI!$R19/100</f>
        <v>12567.720660528001</v>
      </c>
      <c r="R31" s="354">
        <f>P31/100*QCI!$Y19*(QCI!$U19+QCI!$W19)</f>
        <v>1771.1093394720003</v>
      </c>
      <c r="S31" s="355">
        <f>Q31+R31</f>
        <v>14338.830000000002</v>
      </c>
      <c r="T31" s="353">
        <f>CronogFF!P20</f>
        <v>0</v>
      </c>
      <c r="U31" s="354">
        <f>T31*QCI!$Y19*QCI!$R19/100</f>
        <v>0</v>
      </c>
      <c r="V31" s="354">
        <f>T31/100*QCI!$Y19*(QCI!$U19+QCI!$W19)</f>
        <v>0</v>
      </c>
      <c r="W31" s="355">
        <f>U31+V31</f>
        <v>0</v>
      </c>
      <c r="X31" s="353">
        <f>CronogFF!T20</f>
        <v>0</v>
      </c>
      <c r="Y31" s="354">
        <f>X31*QCI!$Y19*QCI!$R19/100</f>
        <v>0</v>
      </c>
      <c r="Z31" s="354">
        <f>X31/100*QCI!$Y19*(QCI!$U19+QCI!$W19)</f>
        <v>0</v>
      </c>
      <c r="AA31" s="355">
        <f>Y31+Z31</f>
        <v>0</v>
      </c>
      <c r="AB31" s="353">
        <f>CronogFF!X20</f>
        <v>0</v>
      </c>
      <c r="AC31" s="354">
        <f>AB31*QCI!$Y19*QCI!$R19/100</f>
        <v>0</v>
      </c>
      <c r="AD31" s="354">
        <f>AB31/100*QCI!$Y19*(QCI!$U19+QCI!$W19)</f>
        <v>0</v>
      </c>
      <c r="AE31" s="355">
        <f>AC31+AD31</f>
        <v>0</v>
      </c>
      <c r="AF31" s="353">
        <f>CronogFF!AB20</f>
        <v>0</v>
      </c>
      <c r="AG31" s="354">
        <f>AF31*QCI!$Y19*QCI!$R19/100</f>
        <v>0</v>
      </c>
      <c r="AH31" s="354">
        <f>AF31/100*QCI!$Y19*(QCI!$U19+QCI!$W19)</f>
        <v>0</v>
      </c>
      <c r="AI31" s="355">
        <f>AG31+AH31</f>
        <v>0</v>
      </c>
      <c r="AJ31" s="353">
        <f>CronogFF!AF20</f>
        <v>0</v>
      </c>
      <c r="AK31" s="354">
        <f>AJ31*QCI!$Y19*QCI!$R19/100</f>
        <v>0</v>
      </c>
      <c r="AL31" s="354">
        <f>AJ31/100*QCI!$Y19*(QCI!$U19+QCI!$W19)</f>
        <v>0</v>
      </c>
      <c r="AM31" s="355">
        <f>AK31+AL31</f>
        <v>0</v>
      </c>
      <c r="AN31" s="353">
        <f>CronogFF!AJ20</f>
        <v>0</v>
      </c>
      <c r="AO31" s="354">
        <f>AN31*QCI!$Y19*QCI!$R19/100</f>
        <v>0</v>
      </c>
      <c r="AP31" s="354">
        <f>AN31/100*QCI!$Y19*(QCI!$U19+QCI!$W19)</f>
        <v>0</v>
      </c>
      <c r="AQ31" s="355">
        <f>AO31+AP31</f>
        <v>0</v>
      </c>
      <c r="AR31" s="353">
        <f>CronogFF!AN20</f>
        <v>0</v>
      </c>
      <c r="AS31" s="354">
        <f>AR31*QCI!$Y19*QCI!$R19/100</f>
        <v>0</v>
      </c>
      <c r="AT31" s="354">
        <f>AR31/100*QCI!$Y19*(QCI!$U19+QCI!$W19)</f>
        <v>0</v>
      </c>
      <c r="AU31" s="355">
        <f>AS31+AT31</f>
        <v>0</v>
      </c>
      <c r="AV31" s="353">
        <f>CronogFF!AR20</f>
        <v>0</v>
      </c>
      <c r="AW31" s="354">
        <f>AV31*QCI!$Y19*QCI!$R19/100</f>
        <v>0</v>
      </c>
      <c r="AX31" s="354">
        <f>AV31/100*QCI!$Y19*(QCI!$U19+QCI!$W19)</f>
        <v>0</v>
      </c>
      <c r="AY31" s="355">
        <f>AW31+AX31</f>
        <v>0</v>
      </c>
      <c r="AZ31" s="353">
        <f>CronogFF!AV20</f>
        <v>0</v>
      </c>
      <c r="BA31" s="354">
        <f>AZ31*QCI!$Y19*QCI!$R19/100</f>
        <v>0</v>
      </c>
      <c r="BB31" s="354">
        <f>AZ31/100*QCI!$Y19*(QCI!$U19+QCI!$W19)</f>
        <v>0</v>
      </c>
      <c r="BC31" s="355">
        <f>BA31+BB31</f>
        <v>0</v>
      </c>
      <c r="BD31" s="353">
        <f>CronogFF!AZ20</f>
        <v>0</v>
      </c>
      <c r="BE31" s="354">
        <f>BD31*QCI!$Y19*QCI!$R19/100</f>
        <v>0</v>
      </c>
      <c r="BF31" s="354">
        <f>BD31/100*QCI!$Y19*(QCI!$U19+QCI!$W19)</f>
        <v>0</v>
      </c>
      <c r="BG31" s="355">
        <f>BE31+BF31</f>
        <v>0</v>
      </c>
      <c r="BH31" s="353">
        <f>CronogFF!BD20</f>
        <v>0</v>
      </c>
      <c r="BI31" s="354">
        <f>BH31*QCI!$Y19*QCI!$R19/100</f>
        <v>0</v>
      </c>
      <c r="BJ31" s="354">
        <f>BH31/100*QCI!$Y19*(QCI!$U19+QCI!$W19)</f>
        <v>0</v>
      </c>
      <c r="BK31" s="355">
        <f>BI31+BJ31</f>
        <v>0</v>
      </c>
      <c r="BL31" s="353">
        <f>CronogFF!BH20</f>
        <v>0</v>
      </c>
      <c r="BM31" s="354">
        <f>BL31*QCI!$Y19*QCI!$R19/100</f>
        <v>0</v>
      </c>
      <c r="BN31" s="354">
        <f>BL31/100*QCI!$Y19*(QCI!$U19+QCI!$W19)</f>
        <v>0</v>
      </c>
      <c r="BO31" s="355">
        <f>BM31+BN31</f>
        <v>0</v>
      </c>
      <c r="BP31" s="353">
        <f>CronogFF!BL20</f>
        <v>0</v>
      </c>
      <c r="BQ31" s="354">
        <f>BP31*QCI!$Y19*QCI!$R19/100</f>
        <v>0</v>
      </c>
      <c r="BR31" s="354">
        <f>BP31/100*QCI!$Y19*(QCI!$U19+QCI!$W19)</f>
        <v>0</v>
      </c>
      <c r="BS31" s="355">
        <f>BQ31+BR31</f>
        <v>0</v>
      </c>
      <c r="BT31" s="353">
        <f>CronogFF!BP20</f>
        <v>0</v>
      </c>
      <c r="BU31" s="354">
        <f>BT31*QCI!$Y19*QCI!$R19/100</f>
        <v>0</v>
      </c>
      <c r="BV31" s="354">
        <f>BT31/100*QCI!$Y19*(QCI!$U19+QCI!$W19)</f>
        <v>0</v>
      </c>
      <c r="BW31" s="355">
        <f>BU31+BV31</f>
        <v>0</v>
      </c>
      <c r="BX31" s="353">
        <f>CronogFF!BT20</f>
        <v>0</v>
      </c>
      <c r="BY31" s="354">
        <f>BX31*QCI!$Y19*QCI!$R19/100</f>
        <v>0</v>
      </c>
      <c r="BZ31" s="354">
        <f>BX31/100*QCI!$Y19*(QCI!$U19+QCI!$W19)</f>
        <v>0</v>
      </c>
      <c r="CA31" s="355">
        <f>BY31+BZ31</f>
        <v>0</v>
      </c>
      <c r="CB31" s="353">
        <f>CronogFF!BX20</f>
        <v>0</v>
      </c>
      <c r="CC31" s="354">
        <f>CB31*QCI!$Y19*QCI!$R19/100</f>
        <v>0</v>
      </c>
      <c r="CD31" s="354">
        <f>CB31/100*QCI!$Y19*(QCI!$U19+QCI!$W19)</f>
        <v>0</v>
      </c>
      <c r="CE31" s="355">
        <f>CC31+CD31</f>
        <v>0</v>
      </c>
      <c r="CF31" s="353">
        <f>CronogFF!CB20</f>
        <v>0</v>
      </c>
      <c r="CG31" s="354">
        <f>CF31*QCI!$Y19*QCI!$R19/100</f>
        <v>0</v>
      </c>
      <c r="CH31" s="354">
        <f>CF31/100*QCI!$Y19*(QCI!$U19+QCI!$W19)</f>
        <v>0</v>
      </c>
      <c r="CI31" s="355">
        <f>CG31+CH31</f>
        <v>0</v>
      </c>
      <c r="CJ31" s="353">
        <f>CronogFF!CF20</f>
        <v>0</v>
      </c>
      <c r="CK31" s="354">
        <f>CJ31*QCI!$Y19*QCI!$R19/100</f>
        <v>0</v>
      </c>
      <c r="CL31" s="354">
        <f>CJ31/100*QCI!$Y19*(QCI!$U19+QCI!$W19)</f>
        <v>0</v>
      </c>
      <c r="CM31" s="355">
        <f>CK31+CL31</f>
        <v>0</v>
      </c>
      <c r="CN31" s="353">
        <f>CronogFF!CJ20</f>
        <v>0</v>
      </c>
      <c r="CO31" s="354">
        <f>CN31*QCI!$Y19*QCI!$R19/100</f>
        <v>0</v>
      </c>
      <c r="CP31" s="354">
        <f>CN31/100*QCI!$Y19*(QCI!$U19+QCI!$W19)</f>
        <v>0</v>
      </c>
      <c r="CQ31" s="355">
        <f>CO31+CP31</f>
        <v>0</v>
      </c>
      <c r="CR31" s="353">
        <f>CronogFF!CN20</f>
        <v>0</v>
      </c>
      <c r="CS31" s="354">
        <f>CR31*QCI!$Y19*QCI!$R19/100</f>
        <v>0</v>
      </c>
      <c r="CT31" s="354">
        <f>CR31/100*QCI!$Y19*(QCI!$U19+QCI!$W19)</f>
        <v>0</v>
      </c>
      <c r="CU31" s="355">
        <f>CS31+CT31</f>
        <v>0</v>
      </c>
      <c r="CV31" s="353">
        <f>CronogFF!CR20</f>
        <v>0</v>
      </c>
      <c r="CW31" s="354">
        <f>CV31*QCI!$Y19*QCI!$R19/100</f>
        <v>0</v>
      </c>
      <c r="CX31" s="354">
        <f>CV31/100*QCI!$Y19*(QCI!$U19+QCI!$W19)</f>
        <v>0</v>
      </c>
      <c r="CY31" s="355">
        <f>CW31+CX31</f>
        <v>0</v>
      </c>
      <c r="CZ31" s="353">
        <f>CronogFF!CV20</f>
        <v>0</v>
      </c>
      <c r="DA31" s="354">
        <f>CZ31*QCI!$Y19*QCI!$R19/100</f>
        <v>0</v>
      </c>
      <c r="DB31" s="354">
        <f>CZ31/100*QCI!$Y19*(QCI!$U19+QCI!$W19)</f>
        <v>0</v>
      </c>
      <c r="DC31" s="355">
        <f>DA31+DB31</f>
        <v>0</v>
      </c>
      <c r="DD31"/>
      <c r="DE31"/>
      <c r="DF31"/>
      <c r="DG31"/>
      <c r="DH31"/>
      <c r="DI31"/>
      <c r="DJ31"/>
      <c r="DK31"/>
    </row>
    <row r="32" spans="2:115" ht="12.75" customHeight="1">
      <c r="B32" s="356"/>
      <c r="C32" s="357"/>
      <c r="D32" s="358" t="s">
        <v>58</v>
      </c>
      <c r="E32" s="359" t="s">
        <v>29</v>
      </c>
      <c r="F32" s="360">
        <f>IF(F33&lt;&gt;0,F31-F33,0)</f>
        <v>0</v>
      </c>
      <c r="G32" s="361"/>
      <c r="H32" s="362"/>
      <c r="I32" s="363"/>
      <c r="J32" s="363"/>
      <c r="K32" s="364"/>
      <c r="L32" s="365">
        <f t="shared" ref="L32:W32" si="32">L31+H32</f>
        <v>0</v>
      </c>
      <c r="M32" s="365">
        <f t="shared" si="32"/>
        <v>0</v>
      </c>
      <c r="N32" s="366">
        <f t="shared" si="32"/>
        <v>0</v>
      </c>
      <c r="O32" s="367">
        <f t="shared" si="32"/>
        <v>0</v>
      </c>
      <c r="P32" s="368">
        <f t="shared" si="32"/>
        <v>100</v>
      </c>
      <c r="Q32" s="369">
        <f t="shared" si="32"/>
        <v>12567.720660528001</v>
      </c>
      <c r="R32" s="370">
        <f t="shared" si="32"/>
        <v>1771.1093394720003</v>
      </c>
      <c r="S32" s="371">
        <f t="shared" si="32"/>
        <v>14338.830000000002</v>
      </c>
      <c r="T32" s="368">
        <f t="shared" si="32"/>
        <v>100</v>
      </c>
      <c r="U32" s="369">
        <f t="shared" si="32"/>
        <v>12567.720660528001</v>
      </c>
      <c r="V32" s="370">
        <f t="shared" si="32"/>
        <v>1771.1093394720003</v>
      </c>
      <c r="W32" s="371">
        <f t="shared" si="32"/>
        <v>14338.830000000002</v>
      </c>
      <c r="X32" s="368">
        <f t="shared" ref="X32:BC32" si="33">X31+T32</f>
        <v>100</v>
      </c>
      <c r="Y32" s="369">
        <f t="shared" si="33"/>
        <v>12567.720660528001</v>
      </c>
      <c r="Z32" s="370">
        <f t="shared" si="33"/>
        <v>1771.1093394720003</v>
      </c>
      <c r="AA32" s="371">
        <f t="shared" si="33"/>
        <v>14338.830000000002</v>
      </c>
      <c r="AB32" s="368">
        <f t="shared" si="33"/>
        <v>100</v>
      </c>
      <c r="AC32" s="369">
        <f t="shared" si="33"/>
        <v>12567.720660528001</v>
      </c>
      <c r="AD32" s="370">
        <f t="shared" si="33"/>
        <v>1771.1093394720003</v>
      </c>
      <c r="AE32" s="371">
        <f t="shared" si="33"/>
        <v>14338.830000000002</v>
      </c>
      <c r="AF32" s="368">
        <f t="shared" si="33"/>
        <v>100</v>
      </c>
      <c r="AG32" s="369">
        <f t="shared" si="33"/>
        <v>12567.720660528001</v>
      </c>
      <c r="AH32" s="370">
        <f t="shared" si="33"/>
        <v>1771.1093394720003</v>
      </c>
      <c r="AI32" s="371">
        <f t="shared" si="33"/>
        <v>14338.830000000002</v>
      </c>
      <c r="AJ32" s="368">
        <f t="shared" si="33"/>
        <v>100</v>
      </c>
      <c r="AK32" s="369">
        <f t="shared" si="33"/>
        <v>12567.720660528001</v>
      </c>
      <c r="AL32" s="370">
        <f t="shared" si="33"/>
        <v>1771.1093394720003</v>
      </c>
      <c r="AM32" s="371">
        <f t="shared" si="33"/>
        <v>14338.830000000002</v>
      </c>
      <c r="AN32" s="368">
        <f t="shared" si="33"/>
        <v>100</v>
      </c>
      <c r="AO32" s="369">
        <f t="shared" si="33"/>
        <v>12567.720660528001</v>
      </c>
      <c r="AP32" s="370">
        <f t="shared" si="33"/>
        <v>1771.1093394720003</v>
      </c>
      <c r="AQ32" s="371">
        <f t="shared" si="33"/>
        <v>14338.830000000002</v>
      </c>
      <c r="AR32" s="368">
        <f t="shared" si="33"/>
        <v>100</v>
      </c>
      <c r="AS32" s="369">
        <f t="shared" si="33"/>
        <v>12567.720660528001</v>
      </c>
      <c r="AT32" s="370">
        <f t="shared" si="33"/>
        <v>1771.1093394720003</v>
      </c>
      <c r="AU32" s="371">
        <f t="shared" si="33"/>
        <v>14338.830000000002</v>
      </c>
      <c r="AV32" s="368">
        <f t="shared" si="33"/>
        <v>100</v>
      </c>
      <c r="AW32" s="369">
        <f t="shared" si="33"/>
        <v>12567.720660528001</v>
      </c>
      <c r="AX32" s="370">
        <f t="shared" si="33"/>
        <v>1771.1093394720003</v>
      </c>
      <c r="AY32" s="371">
        <f t="shared" si="33"/>
        <v>14338.830000000002</v>
      </c>
      <c r="AZ32" s="368">
        <f t="shared" si="33"/>
        <v>100</v>
      </c>
      <c r="BA32" s="369">
        <f t="shared" si="33"/>
        <v>12567.720660528001</v>
      </c>
      <c r="BB32" s="370">
        <f t="shared" si="33"/>
        <v>1771.1093394720003</v>
      </c>
      <c r="BC32" s="371">
        <f t="shared" si="33"/>
        <v>14338.830000000002</v>
      </c>
      <c r="BD32" s="368">
        <f t="shared" ref="BD32:CI32" si="34">BD31+AZ32</f>
        <v>100</v>
      </c>
      <c r="BE32" s="369">
        <f t="shared" si="34"/>
        <v>12567.720660528001</v>
      </c>
      <c r="BF32" s="370">
        <f t="shared" si="34"/>
        <v>1771.1093394720003</v>
      </c>
      <c r="BG32" s="371">
        <f t="shared" si="34"/>
        <v>14338.830000000002</v>
      </c>
      <c r="BH32" s="368">
        <f t="shared" si="34"/>
        <v>100</v>
      </c>
      <c r="BI32" s="369">
        <f t="shared" si="34"/>
        <v>12567.720660528001</v>
      </c>
      <c r="BJ32" s="370">
        <f t="shared" si="34"/>
        <v>1771.1093394720003</v>
      </c>
      <c r="BK32" s="371">
        <f t="shared" si="34"/>
        <v>14338.830000000002</v>
      </c>
      <c r="BL32" s="368">
        <f t="shared" si="34"/>
        <v>100</v>
      </c>
      <c r="BM32" s="369">
        <f t="shared" si="34"/>
        <v>12567.720660528001</v>
      </c>
      <c r="BN32" s="370">
        <f t="shared" si="34"/>
        <v>1771.1093394720003</v>
      </c>
      <c r="BO32" s="371">
        <f t="shared" si="34"/>
        <v>14338.830000000002</v>
      </c>
      <c r="BP32" s="368">
        <f t="shared" si="34"/>
        <v>100</v>
      </c>
      <c r="BQ32" s="369">
        <f t="shared" si="34"/>
        <v>12567.720660528001</v>
      </c>
      <c r="BR32" s="370">
        <f t="shared" si="34"/>
        <v>1771.1093394720003</v>
      </c>
      <c r="BS32" s="371">
        <f t="shared" si="34"/>
        <v>14338.830000000002</v>
      </c>
      <c r="BT32" s="368">
        <f t="shared" si="34"/>
        <v>100</v>
      </c>
      <c r="BU32" s="369">
        <f t="shared" si="34"/>
        <v>12567.720660528001</v>
      </c>
      <c r="BV32" s="370">
        <f t="shared" si="34"/>
        <v>1771.1093394720003</v>
      </c>
      <c r="BW32" s="371">
        <f t="shared" si="34"/>
        <v>14338.830000000002</v>
      </c>
      <c r="BX32" s="368">
        <f t="shared" si="34"/>
        <v>100</v>
      </c>
      <c r="BY32" s="369">
        <f t="shared" si="34"/>
        <v>12567.720660528001</v>
      </c>
      <c r="BZ32" s="370">
        <f t="shared" si="34"/>
        <v>1771.1093394720003</v>
      </c>
      <c r="CA32" s="371">
        <f t="shared" si="34"/>
        <v>14338.830000000002</v>
      </c>
      <c r="CB32" s="368">
        <f t="shared" si="34"/>
        <v>100</v>
      </c>
      <c r="CC32" s="369">
        <f t="shared" si="34"/>
        <v>12567.720660528001</v>
      </c>
      <c r="CD32" s="370">
        <f t="shared" si="34"/>
        <v>1771.1093394720003</v>
      </c>
      <c r="CE32" s="371">
        <f t="shared" si="34"/>
        <v>14338.830000000002</v>
      </c>
      <c r="CF32" s="368">
        <f t="shared" si="34"/>
        <v>100</v>
      </c>
      <c r="CG32" s="369">
        <f t="shared" si="34"/>
        <v>12567.720660528001</v>
      </c>
      <c r="CH32" s="370">
        <f t="shared" si="34"/>
        <v>1771.1093394720003</v>
      </c>
      <c r="CI32" s="371">
        <f t="shared" si="34"/>
        <v>14338.830000000002</v>
      </c>
      <c r="CJ32" s="368">
        <f t="shared" ref="CJ32:DC32" si="35">CJ31+CF32</f>
        <v>100</v>
      </c>
      <c r="CK32" s="369">
        <f t="shared" si="35"/>
        <v>12567.720660528001</v>
      </c>
      <c r="CL32" s="370">
        <f t="shared" si="35"/>
        <v>1771.1093394720003</v>
      </c>
      <c r="CM32" s="371">
        <f t="shared" si="35"/>
        <v>14338.830000000002</v>
      </c>
      <c r="CN32" s="368">
        <f t="shared" si="35"/>
        <v>100</v>
      </c>
      <c r="CO32" s="369">
        <f t="shared" si="35"/>
        <v>12567.720660528001</v>
      </c>
      <c r="CP32" s="370">
        <f t="shared" si="35"/>
        <v>1771.1093394720003</v>
      </c>
      <c r="CQ32" s="371">
        <f t="shared" si="35"/>
        <v>14338.830000000002</v>
      </c>
      <c r="CR32" s="368">
        <f t="shared" si="35"/>
        <v>100</v>
      </c>
      <c r="CS32" s="369">
        <f t="shared" si="35"/>
        <v>12567.720660528001</v>
      </c>
      <c r="CT32" s="370">
        <f t="shared" si="35"/>
        <v>1771.1093394720003</v>
      </c>
      <c r="CU32" s="371">
        <f t="shared" si="35"/>
        <v>14338.830000000002</v>
      </c>
      <c r="CV32" s="368">
        <f t="shared" si="35"/>
        <v>100</v>
      </c>
      <c r="CW32" s="369">
        <f t="shared" si="35"/>
        <v>12567.720660528001</v>
      </c>
      <c r="CX32" s="370">
        <f t="shared" si="35"/>
        <v>1771.1093394720003</v>
      </c>
      <c r="CY32" s="371">
        <f t="shared" si="35"/>
        <v>14338.830000000002</v>
      </c>
      <c r="CZ32" s="368">
        <f t="shared" si="35"/>
        <v>100</v>
      </c>
      <c r="DA32" s="369">
        <f t="shared" si="35"/>
        <v>12567.720660528001</v>
      </c>
      <c r="DB32" s="370">
        <f t="shared" si="35"/>
        <v>1771.1093394720003</v>
      </c>
      <c r="DC32" s="371">
        <f t="shared" si="35"/>
        <v>14338.830000000002</v>
      </c>
      <c r="DD32"/>
      <c r="DE32"/>
      <c r="DF32"/>
      <c r="DG32"/>
      <c r="DH32"/>
      <c r="DI32"/>
      <c r="DJ32"/>
      <c r="DK32"/>
    </row>
    <row r="33" spans="2:115" ht="12.75" customHeight="1">
      <c r="B33" s="356"/>
      <c r="C33" s="357"/>
      <c r="D33" s="372" t="s">
        <v>59</v>
      </c>
      <c r="E33" s="373" t="s">
        <v>30</v>
      </c>
      <c r="F33" s="75"/>
      <c r="G33" s="374">
        <f>IF(F33=0,0,F33/F$115)</f>
        <v>0</v>
      </c>
      <c r="H33" s="375"/>
      <c r="I33" s="376"/>
      <c r="J33" s="376"/>
      <c r="K33" s="377"/>
      <c r="L33" s="378">
        <f>IF(O33&lt;&gt;0,(O33/$F33)*100,0)</f>
        <v>0</v>
      </c>
      <c r="M33" s="378">
        <f>ROUND(O33*QCI!$R$15,2)</f>
        <v>0</v>
      </c>
      <c r="N33" s="379">
        <f>O33-M33</f>
        <v>0</v>
      </c>
      <c r="O33" s="77"/>
      <c r="P33" s="380">
        <f>IF(S33&lt;&gt;0,(S33/$F33)*100,0)</f>
        <v>0</v>
      </c>
      <c r="Q33" s="378">
        <f>ROUND(S33*QCI!$R$15,2)</f>
        <v>0</v>
      </c>
      <c r="R33" s="378">
        <f>S33-Q33</f>
        <v>0</v>
      </c>
      <c r="S33" s="77"/>
      <c r="T33" s="380">
        <f>IF(W33&lt;&gt;0,(W33/$F33)*100,0)</f>
        <v>0</v>
      </c>
      <c r="U33" s="378">
        <f>ROUND(W33*QCI!$R$15,2)</f>
        <v>0</v>
      </c>
      <c r="V33" s="378">
        <f>W33-U33</f>
        <v>0</v>
      </c>
      <c r="W33" s="77"/>
      <c r="X33" s="380">
        <f>IF(AA33&lt;&gt;0,(AA33/$F33)*100,0)</f>
        <v>0</v>
      </c>
      <c r="Y33" s="378">
        <f>ROUND(AA33*QCI!$R$15,2)</f>
        <v>0</v>
      </c>
      <c r="Z33" s="378">
        <f>AA33-Y33</f>
        <v>0</v>
      </c>
      <c r="AA33" s="77"/>
      <c r="AB33" s="380">
        <f>IF(AE33&lt;&gt;0,(AE33/$F33)*100,0)</f>
        <v>0</v>
      </c>
      <c r="AC33" s="378">
        <f>ROUND(AE33*QCI!$R$15,2)</f>
        <v>0</v>
      </c>
      <c r="AD33" s="378">
        <f>AE33-AC33</f>
        <v>0</v>
      </c>
      <c r="AE33" s="77"/>
      <c r="AF33" s="380">
        <f>IF(AI33&lt;&gt;0,(AI33/$F33)*100,0)</f>
        <v>0</v>
      </c>
      <c r="AG33" s="378">
        <f>ROUND(AI33*QCI!$R$15,2)</f>
        <v>0</v>
      </c>
      <c r="AH33" s="378">
        <f>AI33-AG33</f>
        <v>0</v>
      </c>
      <c r="AI33" s="77"/>
      <c r="AJ33" s="380">
        <f>IF(AM33&lt;&gt;0,(AM33/$F33)*100,0)</f>
        <v>0</v>
      </c>
      <c r="AK33" s="378">
        <f>ROUND(AM33*QCI!$R$15,2)</f>
        <v>0</v>
      </c>
      <c r="AL33" s="378">
        <f>AM33-AK33</f>
        <v>0</v>
      </c>
      <c r="AM33" s="77"/>
      <c r="AN33" s="380">
        <f>IF(AQ33&lt;&gt;0,(AQ33/$F33)*100,0)</f>
        <v>0</v>
      </c>
      <c r="AO33" s="378">
        <f>ROUND(AQ33*QCI!$R$15,2)</f>
        <v>0</v>
      </c>
      <c r="AP33" s="378">
        <f>AQ33-AO33</f>
        <v>0</v>
      </c>
      <c r="AQ33" s="77"/>
      <c r="AR33" s="380">
        <f>IF(AU33&lt;&gt;0,(AU33/$F33)*100,0)</f>
        <v>0</v>
      </c>
      <c r="AS33" s="378">
        <f>ROUND(AU33*QCI!$R$15,2)</f>
        <v>0</v>
      </c>
      <c r="AT33" s="378">
        <f>AU33-AS33</f>
        <v>0</v>
      </c>
      <c r="AU33" s="77"/>
      <c r="AV33" s="380">
        <f>IF(AY33&lt;&gt;0,(AY33/$F33)*100,0)</f>
        <v>0</v>
      </c>
      <c r="AW33" s="378">
        <f>ROUND(AY33*QCI!$R$15,2)</f>
        <v>0</v>
      </c>
      <c r="AX33" s="378">
        <f>AY33-AW33</f>
        <v>0</v>
      </c>
      <c r="AY33" s="77"/>
      <c r="AZ33" s="380">
        <f>IF(BC33&lt;&gt;0,(BC33/$F33)*100,0)</f>
        <v>0</v>
      </c>
      <c r="BA33" s="378">
        <f>ROUND(BC33*QCI!$R$15,2)</f>
        <v>0</v>
      </c>
      <c r="BB33" s="378">
        <f>BC33-BA33</f>
        <v>0</v>
      </c>
      <c r="BC33" s="77"/>
      <c r="BD33" s="380">
        <f>IF(BG33&lt;&gt;0,(BG33/$F33)*100,0)</f>
        <v>0</v>
      </c>
      <c r="BE33" s="378">
        <f>ROUND(BG33*QCI!$R$15,2)</f>
        <v>0</v>
      </c>
      <c r="BF33" s="378">
        <f>BG33-BE33</f>
        <v>0</v>
      </c>
      <c r="BG33" s="77"/>
      <c r="BH33" s="380">
        <f>IF(BK33&lt;&gt;0,(BK33/$F33)*100,0)</f>
        <v>0</v>
      </c>
      <c r="BI33" s="378">
        <f>ROUND(BK33*QCI!$R$15,2)</f>
        <v>0</v>
      </c>
      <c r="BJ33" s="378">
        <f>BK33-BI33</f>
        <v>0</v>
      </c>
      <c r="BK33" s="77"/>
      <c r="BL33" s="380">
        <f>IF(BO33&lt;&gt;0,(BO33/$F33)*100,0)</f>
        <v>0</v>
      </c>
      <c r="BM33" s="378">
        <f>ROUND(BO33*QCI!$R$15,2)</f>
        <v>0</v>
      </c>
      <c r="BN33" s="378">
        <f>BO33-BM33</f>
        <v>0</v>
      </c>
      <c r="BO33" s="77"/>
      <c r="BP33" s="380">
        <f>IF(BS33&lt;&gt;0,(BS33/$F33)*100,0)</f>
        <v>0</v>
      </c>
      <c r="BQ33" s="378">
        <f>ROUND(BS33*QCI!$R$15,2)</f>
        <v>0</v>
      </c>
      <c r="BR33" s="378">
        <f>BS33-BQ33</f>
        <v>0</v>
      </c>
      <c r="BS33" s="77"/>
      <c r="BT33" s="380">
        <f>IF(BW33&lt;&gt;0,(BW33/$F33)*100,0)</f>
        <v>0</v>
      </c>
      <c r="BU33" s="378">
        <f>ROUND(BW33*QCI!$R$15,2)</f>
        <v>0</v>
      </c>
      <c r="BV33" s="378">
        <f>BW33-BU33</f>
        <v>0</v>
      </c>
      <c r="BW33" s="77"/>
      <c r="BX33" s="380">
        <f>IF(CA33&lt;&gt;0,(CA33/$F33)*100,0)</f>
        <v>0</v>
      </c>
      <c r="BY33" s="378">
        <f>ROUND(CA33*QCI!$R$15,2)</f>
        <v>0</v>
      </c>
      <c r="BZ33" s="378">
        <f>CA33-BY33</f>
        <v>0</v>
      </c>
      <c r="CA33" s="77"/>
      <c r="CB33" s="380">
        <f>IF(CE33&lt;&gt;0,(CE33/$F33)*100,0)</f>
        <v>0</v>
      </c>
      <c r="CC33" s="378">
        <f>ROUND(CE33*QCI!$R$15,2)</f>
        <v>0</v>
      </c>
      <c r="CD33" s="378">
        <f>CE33-CC33</f>
        <v>0</v>
      </c>
      <c r="CE33" s="77"/>
      <c r="CF33" s="380">
        <f>IF(CI33&lt;&gt;0,(CI33/$F33)*100,0)</f>
        <v>0</v>
      </c>
      <c r="CG33" s="378">
        <f>ROUND(CI33*QCI!$R$15,2)</f>
        <v>0</v>
      </c>
      <c r="CH33" s="378">
        <f>CI33-CG33</f>
        <v>0</v>
      </c>
      <c r="CI33" s="77"/>
      <c r="CJ33" s="380">
        <f>IF(CM33&lt;&gt;0,(CM33/$F33)*100,0)</f>
        <v>0</v>
      </c>
      <c r="CK33" s="378">
        <f>ROUND(CM33*QCI!$R$15,2)</f>
        <v>0</v>
      </c>
      <c r="CL33" s="378">
        <f>CM33-CK33</f>
        <v>0</v>
      </c>
      <c r="CM33" s="77"/>
      <c r="CN33" s="380">
        <f>IF(CQ33&lt;&gt;0,(CQ33/$F33)*100,0)</f>
        <v>0</v>
      </c>
      <c r="CO33" s="378">
        <f>ROUND(CQ33*QCI!$R$15,2)</f>
        <v>0</v>
      </c>
      <c r="CP33" s="378">
        <f>CQ33-CO33</f>
        <v>0</v>
      </c>
      <c r="CQ33" s="77"/>
      <c r="CR33" s="380">
        <f>IF(CU33&lt;&gt;0,(CU33/$F33)*100,0)</f>
        <v>0</v>
      </c>
      <c r="CS33" s="378">
        <f>ROUND(CU33*QCI!$R$15,2)</f>
        <v>0</v>
      </c>
      <c r="CT33" s="378">
        <f>CU33-CS33</f>
        <v>0</v>
      </c>
      <c r="CU33" s="77"/>
      <c r="CV33" s="380">
        <f>IF(CY33&lt;&gt;0,(CY33/$F33)*100,0)</f>
        <v>0</v>
      </c>
      <c r="CW33" s="378">
        <f>ROUND(CY33*QCI!$R$15,2)</f>
        <v>0</v>
      </c>
      <c r="CX33" s="378">
        <f>CY33-CW33</f>
        <v>0</v>
      </c>
      <c r="CY33" s="77"/>
      <c r="CZ33" s="380">
        <f>IF(DC33&lt;&gt;0,(DC33/$F33)*100,0)</f>
        <v>0</v>
      </c>
      <c r="DA33" s="378">
        <f>ROUND(DC33*QCI!$R$15,2)</f>
        <v>0</v>
      </c>
      <c r="DB33" s="378">
        <f>DC33-DA33</f>
        <v>0</v>
      </c>
      <c r="DC33" s="77"/>
      <c r="DD33"/>
      <c r="DE33"/>
      <c r="DF33"/>
      <c r="DG33"/>
      <c r="DH33"/>
      <c r="DI33"/>
      <c r="DJ33"/>
      <c r="DK33"/>
    </row>
    <row r="34" spans="2:115" ht="12.75" customHeight="1">
      <c r="B34" s="393"/>
      <c r="C34" s="357"/>
      <c r="D34" s="381" t="s">
        <v>60</v>
      </c>
      <c r="E34" s="382" t="s">
        <v>31</v>
      </c>
      <c r="F34" s="383">
        <f>IF(F33=0,F31,F33)</f>
        <v>14338.83</v>
      </c>
      <c r="G34" s="384"/>
      <c r="H34" s="385"/>
      <c r="I34" s="386"/>
      <c r="J34" s="386"/>
      <c r="K34" s="387"/>
      <c r="L34" s="388">
        <f t="shared" ref="L34:W34" si="36">L33+H34</f>
        <v>0</v>
      </c>
      <c r="M34" s="388">
        <f t="shared" si="36"/>
        <v>0</v>
      </c>
      <c r="N34" s="389">
        <f t="shared" si="36"/>
        <v>0</v>
      </c>
      <c r="O34" s="390">
        <f t="shared" si="36"/>
        <v>0</v>
      </c>
      <c r="P34" s="391">
        <f t="shared" si="36"/>
        <v>0</v>
      </c>
      <c r="Q34" s="388">
        <f t="shared" si="36"/>
        <v>0</v>
      </c>
      <c r="R34" s="388">
        <f t="shared" si="36"/>
        <v>0</v>
      </c>
      <c r="S34" s="390">
        <f t="shared" si="36"/>
        <v>0</v>
      </c>
      <c r="T34" s="391">
        <f t="shared" si="36"/>
        <v>0</v>
      </c>
      <c r="U34" s="388">
        <f t="shared" si="36"/>
        <v>0</v>
      </c>
      <c r="V34" s="388">
        <f t="shared" si="36"/>
        <v>0</v>
      </c>
      <c r="W34" s="390">
        <f t="shared" si="36"/>
        <v>0</v>
      </c>
      <c r="X34" s="391">
        <f t="shared" ref="X34:BC34" si="37">X33+T34</f>
        <v>0</v>
      </c>
      <c r="Y34" s="388">
        <f t="shared" si="37"/>
        <v>0</v>
      </c>
      <c r="Z34" s="388">
        <f t="shared" si="37"/>
        <v>0</v>
      </c>
      <c r="AA34" s="390">
        <f t="shared" si="37"/>
        <v>0</v>
      </c>
      <c r="AB34" s="391">
        <f t="shared" si="37"/>
        <v>0</v>
      </c>
      <c r="AC34" s="388">
        <f t="shared" si="37"/>
        <v>0</v>
      </c>
      <c r="AD34" s="388">
        <f t="shared" si="37"/>
        <v>0</v>
      </c>
      <c r="AE34" s="390">
        <f t="shared" si="37"/>
        <v>0</v>
      </c>
      <c r="AF34" s="391">
        <f t="shared" si="37"/>
        <v>0</v>
      </c>
      <c r="AG34" s="388">
        <f t="shared" si="37"/>
        <v>0</v>
      </c>
      <c r="AH34" s="388">
        <f t="shared" si="37"/>
        <v>0</v>
      </c>
      <c r="AI34" s="390">
        <f t="shared" si="37"/>
        <v>0</v>
      </c>
      <c r="AJ34" s="391">
        <f t="shared" si="37"/>
        <v>0</v>
      </c>
      <c r="AK34" s="388">
        <f t="shared" si="37"/>
        <v>0</v>
      </c>
      <c r="AL34" s="388">
        <f t="shared" si="37"/>
        <v>0</v>
      </c>
      <c r="AM34" s="390">
        <f t="shared" si="37"/>
        <v>0</v>
      </c>
      <c r="AN34" s="391">
        <f t="shared" si="37"/>
        <v>0</v>
      </c>
      <c r="AO34" s="388">
        <f t="shared" si="37"/>
        <v>0</v>
      </c>
      <c r="AP34" s="388">
        <f t="shared" si="37"/>
        <v>0</v>
      </c>
      <c r="AQ34" s="390">
        <f t="shared" si="37"/>
        <v>0</v>
      </c>
      <c r="AR34" s="391">
        <f t="shared" si="37"/>
        <v>0</v>
      </c>
      <c r="AS34" s="388">
        <f t="shared" si="37"/>
        <v>0</v>
      </c>
      <c r="AT34" s="388">
        <f t="shared" si="37"/>
        <v>0</v>
      </c>
      <c r="AU34" s="390">
        <f t="shared" si="37"/>
        <v>0</v>
      </c>
      <c r="AV34" s="391">
        <f t="shared" si="37"/>
        <v>0</v>
      </c>
      <c r="AW34" s="388">
        <f t="shared" si="37"/>
        <v>0</v>
      </c>
      <c r="AX34" s="388">
        <f t="shared" si="37"/>
        <v>0</v>
      </c>
      <c r="AY34" s="390">
        <f t="shared" si="37"/>
        <v>0</v>
      </c>
      <c r="AZ34" s="391">
        <f t="shared" si="37"/>
        <v>0</v>
      </c>
      <c r="BA34" s="388">
        <f t="shared" si="37"/>
        <v>0</v>
      </c>
      <c r="BB34" s="388">
        <f t="shared" si="37"/>
        <v>0</v>
      </c>
      <c r="BC34" s="390">
        <f t="shared" si="37"/>
        <v>0</v>
      </c>
      <c r="BD34" s="391">
        <f t="shared" ref="BD34:CI34" si="38">BD33+AZ34</f>
        <v>0</v>
      </c>
      <c r="BE34" s="388">
        <f t="shared" si="38"/>
        <v>0</v>
      </c>
      <c r="BF34" s="388">
        <f t="shared" si="38"/>
        <v>0</v>
      </c>
      <c r="BG34" s="390">
        <f t="shared" si="38"/>
        <v>0</v>
      </c>
      <c r="BH34" s="391">
        <f t="shared" si="38"/>
        <v>0</v>
      </c>
      <c r="BI34" s="388">
        <f t="shared" si="38"/>
        <v>0</v>
      </c>
      <c r="BJ34" s="388">
        <f t="shared" si="38"/>
        <v>0</v>
      </c>
      <c r="BK34" s="390">
        <f t="shared" si="38"/>
        <v>0</v>
      </c>
      <c r="BL34" s="391">
        <f t="shared" si="38"/>
        <v>0</v>
      </c>
      <c r="BM34" s="388">
        <f t="shared" si="38"/>
        <v>0</v>
      </c>
      <c r="BN34" s="388">
        <f t="shared" si="38"/>
        <v>0</v>
      </c>
      <c r="BO34" s="390">
        <f t="shared" si="38"/>
        <v>0</v>
      </c>
      <c r="BP34" s="391">
        <f t="shared" si="38"/>
        <v>0</v>
      </c>
      <c r="BQ34" s="388">
        <f t="shared" si="38"/>
        <v>0</v>
      </c>
      <c r="BR34" s="388">
        <f t="shared" si="38"/>
        <v>0</v>
      </c>
      <c r="BS34" s="390">
        <f t="shared" si="38"/>
        <v>0</v>
      </c>
      <c r="BT34" s="391">
        <f t="shared" si="38"/>
        <v>0</v>
      </c>
      <c r="BU34" s="388">
        <f t="shared" si="38"/>
        <v>0</v>
      </c>
      <c r="BV34" s="388">
        <f t="shared" si="38"/>
        <v>0</v>
      </c>
      <c r="BW34" s="390">
        <f t="shared" si="38"/>
        <v>0</v>
      </c>
      <c r="BX34" s="391">
        <f t="shared" si="38"/>
        <v>0</v>
      </c>
      <c r="BY34" s="388">
        <f t="shared" si="38"/>
        <v>0</v>
      </c>
      <c r="BZ34" s="388">
        <f t="shared" si="38"/>
        <v>0</v>
      </c>
      <c r="CA34" s="390">
        <f t="shared" si="38"/>
        <v>0</v>
      </c>
      <c r="CB34" s="391">
        <f t="shared" si="38"/>
        <v>0</v>
      </c>
      <c r="CC34" s="388">
        <f t="shared" si="38"/>
        <v>0</v>
      </c>
      <c r="CD34" s="388">
        <f t="shared" si="38"/>
        <v>0</v>
      </c>
      <c r="CE34" s="390">
        <f t="shared" si="38"/>
        <v>0</v>
      </c>
      <c r="CF34" s="391">
        <f t="shared" si="38"/>
        <v>0</v>
      </c>
      <c r="CG34" s="388">
        <f t="shared" si="38"/>
        <v>0</v>
      </c>
      <c r="CH34" s="388">
        <f t="shared" si="38"/>
        <v>0</v>
      </c>
      <c r="CI34" s="390">
        <f t="shared" si="38"/>
        <v>0</v>
      </c>
      <c r="CJ34" s="391">
        <f t="shared" ref="CJ34:DC34" si="39">CJ33+CF34</f>
        <v>0</v>
      </c>
      <c r="CK34" s="388">
        <f t="shared" si="39"/>
        <v>0</v>
      </c>
      <c r="CL34" s="388">
        <f t="shared" si="39"/>
        <v>0</v>
      </c>
      <c r="CM34" s="390">
        <f t="shared" si="39"/>
        <v>0</v>
      </c>
      <c r="CN34" s="391">
        <f t="shared" si="39"/>
        <v>0</v>
      </c>
      <c r="CO34" s="388">
        <f t="shared" si="39"/>
        <v>0</v>
      </c>
      <c r="CP34" s="388">
        <f t="shared" si="39"/>
        <v>0</v>
      </c>
      <c r="CQ34" s="390">
        <f t="shared" si="39"/>
        <v>0</v>
      </c>
      <c r="CR34" s="391">
        <f t="shared" si="39"/>
        <v>0</v>
      </c>
      <c r="CS34" s="388">
        <f t="shared" si="39"/>
        <v>0</v>
      </c>
      <c r="CT34" s="388">
        <f t="shared" si="39"/>
        <v>0</v>
      </c>
      <c r="CU34" s="390">
        <f t="shared" si="39"/>
        <v>0</v>
      </c>
      <c r="CV34" s="391">
        <f t="shared" si="39"/>
        <v>0</v>
      </c>
      <c r="CW34" s="388">
        <f t="shared" si="39"/>
        <v>0</v>
      </c>
      <c r="CX34" s="388">
        <f t="shared" si="39"/>
        <v>0</v>
      </c>
      <c r="CY34" s="390">
        <f t="shared" si="39"/>
        <v>0</v>
      </c>
      <c r="CZ34" s="391">
        <f t="shared" si="39"/>
        <v>0</v>
      </c>
      <c r="DA34" s="388">
        <f t="shared" si="39"/>
        <v>0</v>
      </c>
      <c r="DB34" s="388">
        <f t="shared" si="39"/>
        <v>0</v>
      </c>
      <c r="DC34" s="390">
        <f t="shared" si="39"/>
        <v>0</v>
      </c>
      <c r="DD34"/>
      <c r="DE34"/>
      <c r="DF34"/>
      <c r="DG34"/>
      <c r="DH34"/>
      <c r="DI34"/>
      <c r="DJ34"/>
      <c r="DK34"/>
    </row>
    <row r="35" spans="2:115" ht="12.75" customHeight="1">
      <c r="B35" s="340">
        <v>6</v>
      </c>
      <c r="C35" s="394" t="str">
        <f>QCI!C20</f>
        <v>COBERTURA</v>
      </c>
      <c r="D35" s="342" t="s">
        <v>58</v>
      </c>
      <c r="E35" s="343" t="s">
        <v>28</v>
      </c>
      <c r="F35" s="344">
        <f>QCI!Y20</f>
        <v>158643</v>
      </c>
      <c r="G35" s="345">
        <f>CronogFF!G21</f>
        <v>0.22770715020087126</v>
      </c>
      <c r="H35" s="346"/>
      <c r="I35" s="347"/>
      <c r="J35" s="347"/>
      <c r="K35" s="348"/>
      <c r="L35" s="349">
        <f>CronogFF!H21</f>
        <v>50</v>
      </c>
      <c r="M35" s="350">
        <f>L35*QCI!$Y20*QCI!$R20/100</f>
        <v>69523.835234400001</v>
      </c>
      <c r="N35" s="351">
        <f>L35/100*QCI!$Y20*(QCI!$U20+QCI!$W20)</f>
        <v>9797.6647656000023</v>
      </c>
      <c r="O35" s="352">
        <f>M35+N35</f>
        <v>79321.5</v>
      </c>
      <c r="P35" s="353">
        <f>CronogFF!L21</f>
        <v>50</v>
      </c>
      <c r="Q35" s="354">
        <f>P35*QCI!$Y20*QCI!$R20/100</f>
        <v>69523.835234400001</v>
      </c>
      <c r="R35" s="354">
        <f>P35/100*QCI!$Y20*(QCI!$U20+QCI!$W20)</f>
        <v>9797.6647656000023</v>
      </c>
      <c r="S35" s="355">
        <f>Q35+R35</f>
        <v>79321.5</v>
      </c>
      <c r="T35" s="353">
        <f>CronogFF!P21</f>
        <v>0</v>
      </c>
      <c r="U35" s="354">
        <f>T35*QCI!$Y20*QCI!$R20/100</f>
        <v>0</v>
      </c>
      <c r="V35" s="354">
        <f>T35/100*QCI!$Y20*(QCI!$U20+QCI!$W20)</f>
        <v>0</v>
      </c>
      <c r="W35" s="355">
        <f>U35+V35</f>
        <v>0</v>
      </c>
      <c r="X35" s="353">
        <f>CronogFF!T21</f>
        <v>0</v>
      </c>
      <c r="Y35" s="354">
        <f>X35*QCI!$Y20*QCI!$R20/100</f>
        <v>0</v>
      </c>
      <c r="Z35" s="354">
        <f>X35/100*QCI!$Y20*(QCI!$U20+QCI!$W20)</f>
        <v>0</v>
      </c>
      <c r="AA35" s="355">
        <f>Y35+Z35</f>
        <v>0</v>
      </c>
      <c r="AB35" s="353">
        <f>CronogFF!X21</f>
        <v>0</v>
      </c>
      <c r="AC35" s="354">
        <f>AB35*QCI!$Y20*QCI!$R20/100</f>
        <v>0</v>
      </c>
      <c r="AD35" s="354">
        <f>AB35/100*QCI!$Y20*(QCI!$U20+QCI!$W20)</f>
        <v>0</v>
      </c>
      <c r="AE35" s="355">
        <f>AC35+AD35</f>
        <v>0</v>
      </c>
      <c r="AF35" s="353">
        <f>CronogFF!AB21</f>
        <v>0</v>
      </c>
      <c r="AG35" s="354">
        <f>AF35*QCI!$Y20*QCI!$R20/100</f>
        <v>0</v>
      </c>
      <c r="AH35" s="354">
        <f>AF35/100*QCI!$Y20*(QCI!$U20+QCI!$W20)</f>
        <v>0</v>
      </c>
      <c r="AI35" s="355">
        <f>AG35+AH35</f>
        <v>0</v>
      </c>
      <c r="AJ35" s="353">
        <f>CronogFF!AF21</f>
        <v>0</v>
      </c>
      <c r="AK35" s="354">
        <f>AJ35*QCI!$Y20*QCI!$R20/100</f>
        <v>0</v>
      </c>
      <c r="AL35" s="354">
        <f>AJ35/100*QCI!$Y20*(QCI!$U20+QCI!$W20)</f>
        <v>0</v>
      </c>
      <c r="AM35" s="355">
        <f>AK35+AL35</f>
        <v>0</v>
      </c>
      <c r="AN35" s="353">
        <f>CronogFF!AJ21</f>
        <v>0</v>
      </c>
      <c r="AO35" s="354">
        <f>AN35*QCI!$Y20*QCI!$R20/100</f>
        <v>0</v>
      </c>
      <c r="AP35" s="354">
        <f>AN35/100*QCI!$Y20*(QCI!$U20+QCI!$W20)</f>
        <v>0</v>
      </c>
      <c r="AQ35" s="355">
        <f>AO35+AP35</f>
        <v>0</v>
      </c>
      <c r="AR35" s="353">
        <f>CronogFF!AN21</f>
        <v>0</v>
      </c>
      <c r="AS35" s="354">
        <f>AR35*QCI!$Y20*QCI!$R20/100</f>
        <v>0</v>
      </c>
      <c r="AT35" s="354">
        <f>AR35/100*QCI!$Y20*(QCI!$U20+QCI!$W20)</f>
        <v>0</v>
      </c>
      <c r="AU35" s="355">
        <f>AS35+AT35</f>
        <v>0</v>
      </c>
      <c r="AV35" s="353">
        <f>CronogFF!AR21</f>
        <v>0</v>
      </c>
      <c r="AW35" s="354">
        <f>AV35*QCI!$Y20*QCI!$R20/100</f>
        <v>0</v>
      </c>
      <c r="AX35" s="354">
        <f>AV35/100*QCI!$Y20*(QCI!$U20+QCI!$W20)</f>
        <v>0</v>
      </c>
      <c r="AY35" s="355">
        <f>AW35+AX35</f>
        <v>0</v>
      </c>
      <c r="AZ35" s="353">
        <f>CronogFF!AV21</f>
        <v>0</v>
      </c>
      <c r="BA35" s="354">
        <f>AZ35*QCI!$Y20*QCI!$R20/100</f>
        <v>0</v>
      </c>
      <c r="BB35" s="354">
        <f>AZ35/100*QCI!$Y20*(QCI!$U20+QCI!$W20)</f>
        <v>0</v>
      </c>
      <c r="BC35" s="355">
        <f>BA35+BB35</f>
        <v>0</v>
      </c>
      <c r="BD35" s="353">
        <f>CronogFF!AZ21</f>
        <v>0</v>
      </c>
      <c r="BE35" s="354">
        <f>BD35*QCI!$Y20*QCI!$R20/100</f>
        <v>0</v>
      </c>
      <c r="BF35" s="354">
        <f>BD35/100*QCI!$Y20*(QCI!$U20+QCI!$W20)</f>
        <v>0</v>
      </c>
      <c r="BG35" s="355">
        <f>BE35+BF35</f>
        <v>0</v>
      </c>
      <c r="BH35" s="353">
        <f>CronogFF!BD21</f>
        <v>0</v>
      </c>
      <c r="BI35" s="354">
        <f>BH35*QCI!$Y20*QCI!$R20/100</f>
        <v>0</v>
      </c>
      <c r="BJ35" s="354">
        <f>BH35/100*QCI!$Y20*(QCI!$U20+QCI!$W20)</f>
        <v>0</v>
      </c>
      <c r="BK35" s="355">
        <f>BI35+BJ35</f>
        <v>0</v>
      </c>
      <c r="BL35" s="353">
        <f>CronogFF!BH21</f>
        <v>0</v>
      </c>
      <c r="BM35" s="354">
        <f>BL35*QCI!$Y20*QCI!$R20/100</f>
        <v>0</v>
      </c>
      <c r="BN35" s="354">
        <f>BL35/100*QCI!$Y20*(QCI!$U20+QCI!$W20)</f>
        <v>0</v>
      </c>
      <c r="BO35" s="355">
        <f>BM35+BN35</f>
        <v>0</v>
      </c>
      <c r="BP35" s="353">
        <f>CronogFF!BL21</f>
        <v>0</v>
      </c>
      <c r="BQ35" s="354">
        <f>BP35*QCI!$Y20*QCI!$R20/100</f>
        <v>0</v>
      </c>
      <c r="BR35" s="354">
        <f>BP35/100*QCI!$Y20*(QCI!$U20+QCI!$W20)</f>
        <v>0</v>
      </c>
      <c r="BS35" s="355">
        <f>BQ35+BR35</f>
        <v>0</v>
      </c>
      <c r="BT35" s="353">
        <f>CronogFF!BP21</f>
        <v>0</v>
      </c>
      <c r="BU35" s="354">
        <f>BT35*QCI!$Y20*QCI!$R20/100</f>
        <v>0</v>
      </c>
      <c r="BV35" s="354">
        <f>BT35/100*QCI!$Y20*(QCI!$U20+QCI!$W20)</f>
        <v>0</v>
      </c>
      <c r="BW35" s="355">
        <f>BU35+BV35</f>
        <v>0</v>
      </c>
      <c r="BX35" s="353">
        <f>CronogFF!BT21</f>
        <v>0</v>
      </c>
      <c r="BY35" s="354">
        <f>BX35*QCI!$Y20*QCI!$R20/100</f>
        <v>0</v>
      </c>
      <c r="BZ35" s="354">
        <f>BX35/100*QCI!$Y20*(QCI!$U20+QCI!$W20)</f>
        <v>0</v>
      </c>
      <c r="CA35" s="355">
        <f>BY35+BZ35</f>
        <v>0</v>
      </c>
      <c r="CB35" s="353">
        <f>CronogFF!BX21</f>
        <v>0</v>
      </c>
      <c r="CC35" s="354">
        <f>CB35*QCI!$Y20*QCI!$R20/100</f>
        <v>0</v>
      </c>
      <c r="CD35" s="354">
        <f>CB35/100*QCI!$Y20*(QCI!$U20+QCI!$W20)</f>
        <v>0</v>
      </c>
      <c r="CE35" s="355">
        <f>CC35+CD35</f>
        <v>0</v>
      </c>
      <c r="CF35" s="353">
        <f>CronogFF!CB21</f>
        <v>0</v>
      </c>
      <c r="CG35" s="354">
        <f>CF35*QCI!$Y20*QCI!$R20/100</f>
        <v>0</v>
      </c>
      <c r="CH35" s="354">
        <f>CF35/100*QCI!$Y20*(QCI!$U20+QCI!$W20)</f>
        <v>0</v>
      </c>
      <c r="CI35" s="355">
        <f>CG35+CH35</f>
        <v>0</v>
      </c>
      <c r="CJ35" s="353">
        <f>CronogFF!CF21</f>
        <v>0</v>
      </c>
      <c r="CK35" s="354">
        <f>CJ35*QCI!$Y20*QCI!$R20/100</f>
        <v>0</v>
      </c>
      <c r="CL35" s="354">
        <f>CJ35/100*QCI!$Y20*(QCI!$U20+QCI!$W20)</f>
        <v>0</v>
      </c>
      <c r="CM35" s="355">
        <f>CK35+CL35</f>
        <v>0</v>
      </c>
      <c r="CN35" s="353">
        <f>CronogFF!CJ21</f>
        <v>0</v>
      </c>
      <c r="CO35" s="354">
        <f>CN35*QCI!$Y20*QCI!$R20/100</f>
        <v>0</v>
      </c>
      <c r="CP35" s="354">
        <f>CN35/100*QCI!$Y20*(QCI!$U20+QCI!$W20)</f>
        <v>0</v>
      </c>
      <c r="CQ35" s="355">
        <f>CO35+CP35</f>
        <v>0</v>
      </c>
      <c r="CR35" s="353">
        <f>CronogFF!CN21</f>
        <v>0</v>
      </c>
      <c r="CS35" s="354">
        <f>CR35*QCI!$Y20*QCI!$R20/100</f>
        <v>0</v>
      </c>
      <c r="CT35" s="354">
        <f>CR35/100*QCI!$Y20*(QCI!$U20+QCI!$W20)</f>
        <v>0</v>
      </c>
      <c r="CU35" s="355">
        <f>CS35+CT35</f>
        <v>0</v>
      </c>
      <c r="CV35" s="353">
        <f>CronogFF!CR21</f>
        <v>0</v>
      </c>
      <c r="CW35" s="354">
        <f>CV35*QCI!$Y20*QCI!$R20/100</f>
        <v>0</v>
      </c>
      <c r="CX35" s="354">
        <f>CV35/100*QCI!$Y20*(QCI!$U20+QCI!$W20)</f>
        <v>0</v>
      </c>
      <c r="CY35" s="355">
        <f>CW35+CX35</f>
        <v>0</v>
      </c>
      <c r="CZ35" s="353">
        <f>CronogFF!CV21</f>
        <v>0</v>
      </c>
      <c r="DA35" s="354">
        <f>CZ35*QCI!$Y20*QCI!$R20/100</f>
        <v>0</v>
      </c>
      <c r="DB35" s="354">
        <f>CZ35/100*QCI!$Y20*(QCI!$U20+QCI!$W20)</f>
        <v>0</v>
      </c>
      <c r="DC35" s="355">
        <f>DA35+DB35</f>
        <v>0</v>
      </c>
      <c r="DD35"/>
      <c r="DE35"/>
      <c r="DF35"/>
      <c r="DG35"/>
      <c r="DH35"/>
      <c r="DI35"/>
      <c r="DJ35"/>
      <c r="DK35"/>
    </row>
    <row r="36" spans="2:115" ht="12.75" customHeight="1">
      <c r="B36" s="356"/>
      <c r="C36" s="357"/>
      <c r="D36" s="358" t="s">
        <v>58</v>
      </c>
      <c r="E36" s="359" t="s">
        <v>29</v>
      </c>
      <c r="F36" s="360">
        <f>IF(F37&lt;&gt;0,F35-F37,0)</f>
        <v>0</v>
      </c>
      <c r="G36" s="361"/>
      <c r="H36" s="362"/>
      <c r="I36" s="363"/>
      <c r="J36" s="363"/>
      <c r="K36" s="364"/>
      <c r="L36" s="365">
        <f t="shared" ref="L36:W36" si="40">L35+H36</f>
        <v>50</v>
      </c>
      <c r="M36" s="365">
        <f t="shared" si="40"/>
        <v>69523.835234400001</v>
      </c>
      <c r="N36" s="366">
        <f t="shared" si="40"/>
        <v>9797.6647656000023</v>
      </c>
      <c r="O36" s="367">
        <f t="shared" si="40"/>
        <v>79321.5</v>
      </c>
      <c r="P36" s="368">
        <f t="shared" si="40"/>
        <v>100</v>
      </c>
      <c r="Q36" s="369">
        <f t="shared" si="40"/>
        <v>139047.6704688</v>
      </c>
      <c r="R36" s="370">
        <f t="shared" si="40"/>
        <v>19595.329531200005</v>
      </c>
      <c r="S36" s="371">
        <f t="shared" si="40"/>
        <v>158643</v>
      </c>
      <c r="T36" s="368">
        <f t="shared" si="40"/>
        <v>100</v>
      </c>
      <c r="U36" s="369">
        <f t="shared" si="40"/>
        <v>139047.6704688</v>
      </c>
      <c r="V36" s="370">
        <f t="shared" si="40"/>
        <v>19595.329531200005</v>
      </c>
      <c r="W36" s="371">
        <f t="shared" si="40"/>
        <v>158643</v>
      </c>
      <c r="X36" s="368">
        <f t="shared" ref="X36:BC36" si="41">X35+T36</f>
        <v>100</v>
      </c>
      <c r="Y36" s="369">
        <f t="shared" si="41"/>
        <v>139047.6704688</v>
      </c>
      <c r="Z36" s="370">
        <f t="shared" si="41"/>
        <v>19595.329531200005</v>
      </c>
      <c r="AA36" s="371">
        <f t="shared" si="41"/>
        <v>158643</v>
      </c>
      <c r="AB36" s="368">
        <f t="shared" si="41"/>
        <v>100</v>
      </c>
      <c r="AC36" s="369">
        <f t="shared" si="41"/>
        <v>139047.6704688</v>
      </c>
      <c r="AD36" s="370">
        <f t="shared" si="41"/>
        <v>19595.329531200005</v>
      </c>
      <c r="AE36" s="371">
        <f t="shared" si="41"/>
        <v>158643</v>
      </c>
      <c r="AF36" s="368">
        <f t="shared" si="41"/>
        <v>100</v>
      </c>
      <c r="AG36" s="369">
        <f t="shared" si="41"/>
        <v>139047.6704688</v>
      </c>
      <c r="AH36" s="370">
        <f t="shared" si="41"/>
        <v>19595.329531200005</v>
      </c>
      <c r="AI36" s="371">
        <f t="shared" si="41"/>
        <v>158643</v>
      </c>
      <c r="AJ36" s="368">
        <f t="shared" si="41"/>
        <v>100</v>
      </c>
      <c r="AK36" s="369">
        <f t="shared" si="41"/>
        <v>139047.6704688</v>
      </c>
      <c r="AL36" s="370">
        <f t="shared" si="41"/>
        <v>19595.329531200005</v>
      </c>
      <c r="AM36" s="371">
        <f t="shared" si="41"/>
        <v>158643</v>
      </c>
      <c r="AN36" s="368">
        <f t="shared" si="41"/>
        <v>100</v>
      </c>
      <c r="AO36" s="369">
        <f t="shared" si="41"/>
        <v>139047.6704688</v>
      </c>
      <c r="AP36" s="370">
        <f t="shared" si="41"/>
        <v>19595.329531200005</v>
      </c>
      <c r="AQ36" s="371">
        <f t="shared" si="41"/>
        <v>158643</v>
      </c>
      <c r="AR36" s="368">
        <f t="shared" si="41"/>
        <v>100</v>
      </c>
      <c r="AS36" s="369">
        <f t="shared" si="41"/>
        <v>139047.6704688</v>
      </c>
      <c r="AT36" s="370">
        <f t="shared" si="41"/>
        <v>19595.329531200005</v>
      </c>
      <c r="AU36" s="371">
        <f t="shared" si="41"/>
        <v>158643</v>
      </c>
      <c r="AV36" s="368">
        <f t="shared" si="41"/>
        <v>100</v>
      </c>
      <c r="AW36" s="369">
        <f t="shared" si="41"/>
        <v>139047.6704688</v>
      </c>
      <c r="AX36" s="370">
        <f t="shared" si="41"/>
        <v>19595.329531200005</v>
      </c>
      <c r="AY36" s="371">
        <f t="shared" si="41"/>
        <v>158643</v>
      </c>
      <c r="AZ36" s="368">
        <f t="shared" si="41"/>
        <v>100</v>
      </c>
      <c r="BA36" s="369">
        <f t="shared" si="41"/>
        <v>139047.6704688</v>
      </c>
      <c r="BB36" s="370">
        <f t="shared" si="41"/>
        <v>19595.329531200005</v>
      </c>
      <c r="BC36" s="371">
        <f t="shared" si="41"/>
        <v>158643</v>
      </c>
      <c r="BD36" s="368">
        <f t="shared" ref="BD36:CI36" si="42">BD35+AZ36</f>
        <v>100</v>
      </c>
      <c r="BE36" s="369">
        <f t="shared" si="42"/>
        <v>139047.6704688</v>
      </c>
      <c r="BF36" s="370">
        <f t="shared" si="42"/>
        <v>19595.329531200005</v>
      </c>
      <c r="BG36" s="371">
        <f t="shared" si="42"/>
        <v>158643</v>
      </c>
      <c r="BH36" s="368">
        <f t="shared" si="42"/>
        <v>100</v>
      </c>
      <c r="BI36" s="369">
        <f t="shared" si="42"/>
        <v>139047.6704688</v>
      </c>
      <c r="BJ36" s="370">
        <f t="shared" si="42"/>
        <v>19595.329531200005</v>
      </c>
      <c r="BK36" s="371">
        <f t="shared" si="42"/>
        <v>158643</v>
      </c>
      <c r="BL36" s="368">
        <f t="shared" si="42"/>
        <v>100</v>
      </c>
      <c r="BM36" s="369">
        <f t="shared" si="42"/>
        <v>139047.6704688</v>
      </c>
      <c r="BN36" s="370">
        <f t="shared" si="42"/>
        <v>19595.329531200005</v>
      </c>
      <c r="BO36" s="371">
        <f t="shared" si="42"/>
        <v>158643</v>
      </c>
      <c r="BP36" s="368">
        <f t="shared" si="42"/>
        <v>100</v>
      </c>
      <c r="BQ36" s="369">
        <f t="shared" si="42"/>
        <v>139047.6704688</v>
      </c>
      <c r="BR36" s="370">
        <f t="shared" si="42"/>
        <v>19595.329531200005</v>
      </c>
      <c r="BS36" s="371">
        <f t="shared" si="42"/>
        <v>158643</v>
      </c>
      <c r="BT36" s="368">
        <f t="shared" si="42"/>
        <v>100</v>
      </c>
      <c r="BU36" s="369">
        <f t="shared" si="42"/>
        <v>139047.6704688</v>
      </c>
      <c r="BV36" s="370">
        <f t="shared" si="42"/>
        <v>19595.329531200005</v>
      </c>
      <c r="BW36" s="371">
        <f t="shared" si="42"/>
        <v>158643</v>
      </c>
      <c r="BX36" s="368">
        <f t="shared" si="42"/>
        <v>100</v>
      </c>
      <c r="BY36" s="369">
        <f t="shared" si="42"/>
        <v>139047.6704688</v>
      </c>
      <c r="BZ36" s="370">
        <f t="shared" si="42"/>
        <v>19595.329531200005</v>
      </c>
      <c r="CA36" s="371">
        <f t="shared" si="42"/>
        <v>158643</v>
      </c>
      <c r="CB36" s="368">
        <f t="shared" si="42"/>
        <v>100</v>
      </c>
      <c r="CC36" s="369">
        <f t="shared" si="42"/>
        <v>139047.6704688</v>
      </c>
      <c r="CD36" s="370">
        <f t="shared" si="42"/>
        <v>19595.329531200005</v>
      </c>
      <c r="CE36" s="371">
        <f t="shared" si="42"/>
        <v>158643</v>
      </c>
      <c r="CF36" s="368">
        <f t="shared" si="42"/>
        <v>100</v>
      </c>
      <c r="CG36" s="369">
        <f t="shared" si="42"/>
        <v>139047.6704688</v>
      </c>
      <c r="CH36" s="370">
        <f t="shared" si="42"/>
        <v>19595.329531200005</v>
      </c>
      <c r="CI36" s="371">
        <f t="shared" si="42"/>
        <v>158643</v>
      </c>
      <c r="CJ36" s="368">
        <f t="shared" ref="CJ36:DC36" si="43">CJ35+CF36</f>
        <v>100</v>
      </c>
      <c r="CK36" s="369">
        <f t="shared" si="43"/>
        <v>139047.6704688</v>
      </c>
      <c r="CL36" s="370">
        <f t="shared" si="43"/>
        <v>19595.329531200005</v>
      </c>
      <c r="CM36" s="371">
        <f t="shared" si="43"/>
        <v>158643</v>
      </c>
      <c r="CN36" s="368">
        <f t="shared" si="43"/>
        <v>100</v>
      </c>
      <c r="CO36" s="369">
        <f t="shared" si="43"/>
        <v>139047.6704688</v>
      </c>
      <c r="CP36" s="370">
        <f t="shared" si="43"/>
        <v>19595.329531200005</v>
      </c>
      <c r="CQ36" s="371">
        <f t="shared" si="43"/>
        <v>158643</v>
      </c>
      <c r="CR36" s="368">
        <f t="shared" si="43"/>
        <v>100</v>
      </c>
      <c r="CS36" s="369">
        <f t="shared" si="43"/>
        <v>139047.6704688</v>
      </c>
      <c r="CT36" s="370">
        <f t="shared" si="43"/>
        <v>19595.329531200005</v>
      </c>
      <c r="CU36" s="371">
        <f t="shared" si="43"/>
        <v>158643</v>
      </c>
      <c r="CV36" s="368">
        <f t="shared" si="43"/>
        <v>100</v>
      </c>
      <c r="CW36" s="369">
        <f t="shared" si="43"/>
        <v>139047.6704688</v>
      </c>
      <c r="CX36" s="370">
        <f t="shared" si="43"/>
        <v>19595.329531200005</v>
      </c>
      <c r="CY36" s="371">
        <f t="shared" si="43"/>
        <v>158643</v>
      </c>
      <c r="CZ36" s="368">
        <f t="shared" si="43"/>
        <v>100</v>
      </c>
      <c r="DA36" s="369">
        <f t="shared" si="43"/>
        <v>139047.6704688</v>
      </c>
      <c r="DB36" s="370">
        <f t="shared" si="43"/>
        <v>19595.329531200005</v>
      </c>
      <c r="DC36" s="371">
        <f t="shared" si="43"/>
        <v>158643</v>
      </c>
      <c r="DD36"/>
      <c r="DE36"/>
      <c r="DF36"/>
      <c r="DG36"/>
      <c r="DH36"/>
      <c r="DI36"/>
      <c r="DJ36"/>
      <c r="DK36"/>
    </row>
    <row r="37" spans="2:115" ht="12.75" customHeight="1">
      <c r="B37" s="356"/>
      <c r="C37" s="357"/>
      <c r="D37" s="372" t="s">
        <v>59</v>
      </c>
      <c r="E37" s="373" t="s">
        <v>30</v>
      </c>
      <c r="F37" s="75"/>
      <c r="G37" s="374">
        <f>IF(F37=0,0,F37/F$115)</f>
        <v>0</v>
      </c>
      <c r="H37" s="375"/>
      <c r="I37" s="376"/>
      <c r="J37" s="376"/>
      <c r="K37" s="377"/>
      <c r="L37" s="378">
        <f>IF(O37&lt;&gt;0,(O37/$F37)*100,0)</f>
        <v>0</v>
      </c>
      <c r="M37" s="378">
        <f>ROUND(O37*QCI!$R$15,2)</f>
        <v>0</v>
      </c>
      <c r="N37" s="379">
        <f>O37-M37</f>
        <v>0</v>
      </c>
      <c r="O37" s="77"/>
      <c r="P37" s="380">
        <f>IF(S37&lt;&gt;0,(S37/$F37)*100,0)</f>
        <v>0</v>
      </c>
      <c r="Q37" s="378">
        <f>ROUND(S37*QCI!$R$15,2)</f>
        <v>0</v>
      </c>
      <c r="R37" s="378">
        <f>S37-Q37</f>
        <v>0</v>
      </c>
      <c r="S37" s="77"/>
      <c r="T37" s="380">
        <f>IF(W37&lt;&gt;0,(W37/$F37)*100,0)</f>
        <v>0</v>
      </c>
      <c r="U37" s="378">
        <f>ROUND(W37*QCI!$R$15,2)</f>
        <v>0</v>
      </c>
      <c r="V37" s="378">
        <f>W37-U37</f>
        <v>0</v>
      </c>
      <c r="W37" s="77"/>
      <c r="X37" s="380">
        <f>IF(AA37&lt;&gt;0,(AA37/$F37)*100,0)</f>
        <v>0</v>
      </c>
      <c r="Y37" s="378">
        <f>ROUND(AA37*QCI!$R$15,2)</f>
        <v>0</v>
      </c>
      <c r="Z37" s="378">
        <f>AA37-Y37</f>
        <v>0</v>
      </c>
      <c r="AA37" s="77"/>
      <c r="AB37" s="380">
        <f>IF(AE37&lt;&gt;0,(AE37/$F37)*100,0)</f>
        <v>0</v>
      </c>
      <c r="AC37" s="378">
        <f>ROUND(AE37*QCI!$R$15,2)</f>
        <v>0</v>
      </c>
      <c r="AD37" s="378">
        <f>AE37-AC37</f>
        <v>0</v>
      </c>
      <c r="AE37" s="77"/>
      <c r="AF37" s="380">
        <f>IF(AI37&lt;&gt;0,(AI37/$F37)*100,0)</f>
        <v>0</v>
      </c>
      <c r="AG37" s="378">
        <f>ROUND(AI37*QCI!$R$15,2)</f>
        <v>0</v>
      </c>
      <c r="AH37" s="378">
        <f>AI37-AG37</f>
        <v>0</v>
      </c>
      <c r="AI37" s="77"/>
      <c r="AJ37" s="380">
        <f>IF(AM37&lt;&gt;0,(AM37/$F37)*100,0)</f>
        <v>0</v>
      </c>
      <c r="AK37" s="378">
        <f>ROUND(AM37*QCI!$R$15,2)</f>
        <v>0</v>
      </c>
      <c r="AL37" s="378">
        <f>AM37-AK37</f>
        <v>0</v>
      </c>
      <c r="AM37" s="77"/>
      <c r="AN37" s="380">
        <f>IF(AQ37&lt;&gt;0,(AQ37/$F37)*100,0)</f>
        <v>0</v>
      </c>
      <c r="AO37" s="378">
        <f>ROUND(AQ37*QCI!$R$15,2)</f>
        <v>0</v>
      </c>
      <c r="AP37" s="378">
        <f>AQ37-AO37</f>
        <v>0</v>
      </c>
      <c r="AQ37" s="77"/>
      <c r="AR37" s="380">
        <f>IF(AU37&lt;&gt;0,(AU37/$F37)*100,0)</f>
        <v>0</v>
      </c>
      <c r="AS37" s="378">
        <f>ROUND(AU37*QCI!$R$15,2)</f>
        <v>0</v>
      </c>
      <c r="AT37" s="378">
        <f>AU37-AS37</f>
        <v>0</v>
      </c>
      <c r="AU37" s="77"/>
      <c r="AV37" s="380">
        <f>IF(AY37&lt;&gt;0,(AY37/$F37)*100,0)</f>
        <v>0</v>
      </c>
      <c r="AW37" s="378">
        <f>ROUND(AY37*QCI!$R$15,2)</f>
        <v>0</v>
      </c>
      <c r="AX37" s="378">
        <f>AY37-AW37</f>
        <v>0</v>
      </c>
      <c r="AY37" s="77"/>
      <c r="AZ37" s="380">
        <f>IF(BC37&lt;&gt;0,(BC37/$F37)*100,0)</f>
        <v>0</v>
      </c>
      <c r="BA37" s="378">
        <f>ROUND(BC37*QCI!$R$15,2)</f>
        <v>0</v>
      </c>
      <c r="BB37" s="378">
        <f>BC37-BA37</f>
        <v>0</v>
      </c>
      <c r="BC37" s="77"/>
      <c r="BD37" s="380">
        <f>IF(BG37&lt;&gt;0,(BG37/$F37)*100,0)</f>
        <v>0</v>
      </c>
      <c r="BE37" s="378">
        <f>ROUND(BG37*QCI!$R$15,2)</f>
        <v>0</v>
      </c>
      <c r="BF37" s="378">
        <f>BG37-BE37</f>
        <v>0</v>
      </c>
      <c r="BG37" s="77"/>
      <c r="BH37" s="380">
        <f>IF(BK37&lt;&gt;0,(BK37/$F37)*100,0)</f>
        <v>0</v>
      </c>
      <c r="BI37" s="378">
        <f>ROUND(BK37*QCI!$R$15,2)</f>
        <v>0</v>
      </c>
      <c r="BJ37" s="378">
        <f>BK37-BI37</f>
        <v>0</v>
      </c>
      <c r="BK37" s="77"/>
      <c r="BL37" s="380">
        <f>IF(BO37&lt;&gt;0,(BO37/$F37)*100,0)</f>
        <v>0</v>
      </c>
      <c r="BM37" s="378">
        <f>ROUND(BO37*QCI!$R$15,2)</f>
        <v>0</v>
      </c>
      <c r="BN37" s="378">
        <f>BO37-BM37</f>
        <v>0</v>
      </c>
      <c r="BO37" s="77"/>
      <c r="BP37" s="380">
        <f>IF(BS37&lt;&gt;0,(BS37/$F37)*100,0)</f>
        <v>0</v>
      </c>
      <c r="BQ37" s="378">
        <f>ROUND(BS37*QCI!$R$15,2)</f>
        <v>0</v>
      </c>
      <c r="BR37" s="378">
        <f>BS37-BQ37</f>
        <v>0</v>
      </c>
      <c r="BS37" s="77"/>
      <c r="BT37" s="380">
        <f>IF(BW37&lt;&gt;0,(BW37/$F37)*100,0)</f>
        <v>0</v>
      </c>
      <c r="BU37" s="378">
        <f>ROUND(BW37*QCI!$R$15,2)</f>
        <v>0</v>
      </c>
      <c r="BV37" s="378">
        <f>BW37-BU37</f>
        <v>0</v>
      </c>
      <c r="BW37" s="77"/>
      <c r="BX37" s="380">
        <f>IF(CA37&lt;&gt;0,(CA37/$F37)*100,0)</f>
        <v>0</v>
      </c>
      <c r="BY37" s="378">
        <f>ROUND(CA37*QCI!$R$15,2)</f>
        <v>0</v>
      </c>
      <c r="BZ37" s="378">
        <f>CA37-BY37</f>
        <v>0</v>
      </c>
      <c r="CA37" s="77"/>
      <c r="CB37" s="380">
        <f>IF(CE37&lt;&gt;0,(CE37/$F37)*100,0)</f>
        <v>0</v>
      </c>
      <c r="CC37" s="378">
        <f>ROUND(CE37*QCI!$R$15,2)</f>
        <v>0</v>
      </c>
      <c r="CD37" s="378">
        <f>CE37-CC37</f>
        <v>0</v>
      </c>
      <c r="CE37" s="77"/>
      <c r="CF37" s="380">
        <f>IF(CI37&lt;&gt;0,(CI37/$F37)*100,0)</f>
        <v>0</v>
      </c>
      <c r="CG37" s="378">
        <f>ROUND(CI37*QCI!$R$15,2)</f>
        <v>0</v>
      </c>
      <c r="CH37" s="378">
        <f>CI37-CG37</f>
        <v>0</v>
      </c>
      <c r="CI37" s="77"/>
      <c r="CJ37" s="380">
        <f>IF(CM37&lt;&gt;0,(CM37/$F37)*100,0)</f>
        <v>0</v>
      </c>
      <c r="CK37" s="378">
        <f>ROUND(CM37*QCI!$R$15,2)</f>
        <v>0</v>
      </c>
      <c r="CL37" s="378">
        <f>CM37-CK37</f>
        <v>0</v>
      </c>
      <c r="CM37" s="77"/>
      <c r="CN37" s="380">
        <f>IF(CQ37&lt;&gt;0,(CQ37/$F37)*100,0)</f>
        <v>0</v>
      </c>
      <c r="CO37" s="378">
        <f>ROUND(CQ37*QCI!$R$15,2)</f>
        <v>0</v>
      </c>
      <c r="CP37" s="378">
        <f>CQ37-CO37</f>
        <v>0</v>
      </c>
      <c r="CQ37" s="77"/>
      <c r="CR37" s="380">
        <f>IF(CU37&lt;&gt;0,(CU37/$F37)*100,0)</f>
        <v>0</v>
      </c>
      <c r="CS37" s="378">
        <f>ROUND(CU37*QCI!$R$15,2)</f>
        <v>0</v>
      </c>
      <c r="CT37" s="378">
        <f>CU37-CS37</f>
        <v>0</v>
      </c>
      <c r="CU37" s="77"/>
      <c r="CV37" s="380">
        <f>IF(CY37&lt;&gt;0,(CY37/$F37)*100,0)</f>
        <v>0</v>
      </c>
      <c r="CW37" s="378">
        <f>ROUND(CY37*QCI!$R$15,2)</f>
        <v>0</v>
      </c>
      <c r="CX37" s="378">
        <f>CY37-CW37</f>
        <v>0</v>
      </c>
      <c r="CY37" s="77"/>
      <c r="CZ37" s="380">
        <f>IF(DC37&lt;&gt;0,(DC37/$F37)*100,0)</f>
        <v>0</v>
      </c>
      <c r="DA37" s="378">
        <f>ROUND(DC37*QCI!$R$15,2)</f>
        <v>0</v>
      </c>
      <c r="DB37" s="378">
        <f>DC37-DA37</f>
        <v>0</v>
      </c>
      <c r="DC37" s="77"/>
      <c r="DD37"/>
      <c r="DE37"/>
      <c r="DF37"/>
      <c r="DG37"/>
      <c r="DH37"/>
      <c r="DI37"/>
      <c r="DJ37"/>
      <c r="DK37"/>
    </row>
    <row r="38" spans="2:115" ht="12.75" customHeight="1">
      <c r="B38" s="393"/>
      <c r="C38" s="357"/>
      <c r="D38" s="381" t="s">
        <v>60</v>
      </c>
      <c r="E38" s="382" t="s">
        <v>31</v>
      </c>
      <c r="F38" s="383">
        <f>IF(F37=0,F35,F37)</f>
        <v>158643</v>
      </c>
      <c r="G38" s="384"/>
      <c r="H38" s="385"/>
      <c r="I38" s="386"/>
      <c r="J38" s="386"/>
      <c r="K38" s="387"/>
      <c r="L38" s="388">
        <f t="shared" ref="L38:W38" si="44">L37+H38</f>
        <v>0</v>
      </c>
      <c r="M38" s="388">
        <f t="shared" si="44"/>
        <v>0</v>
      </c>
      <c r="N38" s="389">
        <f t="shared" si="44"/>
        <v>0</v>
      </c>
      <c r="O38" s="390">
        <f t="shared" si="44"/>
        <v>0</v>
      </c>
      <c r="P38" s="391">
        <f t="shared" si="44"/>
        <v>0</v>
      </c>
      <c r="Q38" s="388">
        <f t="shared" si="44"/>
        <v>0</v>
      </c>
      <c r="R38" s="388">
        <f t="shared" si="44"/>
        <v>0</v>
      </c>
      <c r="S38" s="390">
        <f t="shared" si="44"/>
        <v>0</v>
      </c>
      <c r="T38" s="391">
        <f t="shared" si="44"/>
        <v>0</v>
      </c>
      <c r="U38" s="388">
        <f t="shared" si="44"/>
        <v>0</v>
      </c>
      <c r="V38" s="388">
        <f t="shared" si="44"/>
        <v>0</v>
      </c>
      <c r="W38" s="390">
        <f t="shared" si="44"/>
        <v>0</v>
      </c>
      <c r="X38" s="391">
        <f t="shared" ref="X38:BC38" si="45">X37+T38</f>
        <v>0</v>
      </c>
      <c r="Y38" s="388">
        <f t="shared" si="45"/>
        <v>0</v>
      </c>
      <c r="Z38" s="388">
        <f t="shared" si="45"/>
        <v>0</v>
      </c>
      <c r="AA38" s="390">
        <f t="shared" si="45"/>
        <v>0</v>
      </c>
      <c r="AB38" s="391">
        <f t="shared" si="45"/>
        <v>0</v>
      </c>
      <c r="AC38" s="388">
        <f t="shared" si="45"/>
        <v>0</v>
      </c>
      <c r="AD38" s="388">
        <f t="shared" si="45"/>
        <v>0</v>
      </c>
      <c r="AE38" s="390">
        <f t="shared" si="45"/>
        <v>0</v>
      </c>
      <c r="AF38" s="391">
        <f t="shared" si="45"/>
        <v>0</v>
      </c>
      <c r="AG38" s="388">
        <f t="shared" si="45"/>
        <v>0</v>
      </c>
      <c r="AH38" s="388">
        <f t="shared" si="45"/>
        <v>0</v>
      </c>
      <c r="AI38" s="390">
        <f t="shared" si="45"/>
        <v>0</v>
      </c>
      <c r="AJ38" s="391">
        <f t="shared" si="45"/>
        <v>0</v>
      </c>
      <c r="AK38" s="388">
        <f t="shared" si="45"/>
        <v>0</v>
      </c>
      <c r="AL38" s="388">
        <f t="shared" si="45"/>
        <v>0</v>
      </c>
      <c r="AM38" s="390">
        <f t="shared" si="45"/>
        <v>0</v>
      </c>
      <c r="AN38" s="391">
        <f t="shared" si="45"/>
        <v>0</v>
      </c>
      <c r="AO38" s="388">
        <f t="shared" si="45"/>
        <v>0</v>
      </c>
      <c r="AP38" s="388">
        <f t="shared" si="45"/>
        <v>0</v>
      </c>
      <c r="AQ38" s="390">
        <f t="shared" si="45"/>
        <v>0</v>
      </c>
      <c r="AR38" s="391">
        <f t="shared" si="45"/>
        <v>0</v>
      </c>
      <c r="AS38" s="388">
        <f t="shared" si="45"/>
        <v>0</v>
      </c>
      <c r="AT38" s="388">
        <f t="shared" si="45"/>
        <v>0</v>
      </c>
      <c r="AU38" s="390">
        <f t="shared" si="45"/>
        <v>0</v>
      </c>
      <c r="AV38" s="391">
        <f t="shared" si="45"/>
        <v>0</v>
      </c>
      <c r="AW38" s="388">
        <f t="shared" si="45"/>
        <v>0</v>
      </c>
      <c r="AX38" s="388">
        <f t="shared" si="45"/>
        <v>0</v>
      </c>
      <c r="AY38" s="390">
        <f t="shared" si="45"/>
        <v>0</v>
      </c>
      <c r="AZ38" s="391">
        <f t="shared" si="45"/>
        <v>0</v>
      </c>
      <c r="BA38" s="388">
        <f t="shared" si="45"/>
        <v>0</v>
      </c>
      <c r="BB38" s="388">
        <f t="shared" si="45"/>
        <v>0</v>
      </c>
      <c r="BC38" s="390">
        <f t="shared" si="45"/>
        <v>0</v>
      </c>
      <c r="BD38" s="391">
        <f t="shared" ref="BD38:CI38" si="46">BD37+AZ38</f>
        <v>0</v>
      </c>
      <c r="BE38" s="388">
        <f t="shared" si="46"/>
        <v>0</v>
      </c>
      <c r="BF38" s="388">
        <f t="shared" si="46"/>
        <v>0</v>
      </c>
      <c r="BG38" s="390">
        <f t="shared" si="46"/>
        <v>0</v>
      </c>
      <c r="BH38" s="391">
        <f t="shared" si="46"/>
        <v>0</v>
      </c>
      <c r="BI38" s="388">
        <f t="shared" si="46"/>
        <v>0</v>
      </c>
      <c r="BJ38" s="388">
        <f t="shared" si="46"/>
        <v>0</v>
      </c>
      <c r="BK38" s="390">
        <f t="shared" si="46"/>
        <v>0</v>
      </c>
      <c r="BL38" s="391">
        <f t="shared" si="46"/>
        <v>0</v>
      </c>
      <c r="BM38" s="388">
        <f t="shared" si="46"/>
        <v>0</v>
      </c>
      <c r="BN38" s="388">
        <f t="shared" si="46"/>
        <v>0</v>
      </c>
      <c r="BO38" s="390">
        <f t="shared" si="46"/>
        <v>0</v>
      </c>
      <c r="BP38" s="391">
        <f t="shared" si="46"/>
        <v>0</v>
      </c>
      <c r="BQ38" s="388">
        <f t="shared" si="46"/>
        <v>0</v>
      </c>
      <c r="BR38" s="388">
        <f t="shared" si="46"/>
        <v>0</v>
      </c>
      <c r="BS38" s="390">
        <f t="shared" si="46"/>
        <v>0</v>
      </c>
      <c r="BT38" s="391">
        <f t="shared" si="46"/>
        <v>0</v>
      </c>
      <c r="BU38" s="388">
        <f t="shared" si="46"/>
        <v>0</v>
      </c>
      <c r="BV38" s="388">
        <f t="shared" si="46"/>
        <v>0</v>
      </c>
      <c r="BW38" s="390">
        <f t="shared" si="46"/>
        <v>0</v>
      </c>
      <c r="BX38" s="391">
        <f t="shared" si="46"/>
        <v>0</v>
      </c>
      <c r="BY38" s="388">
        <f t="shared" si="46"/>
        <v>0</v>
      </c>
      <c r="BZ38" s="388">
        <f t="shared" si="46"/>
        <v>0</v>
      </c>
      <c r="CA38" s="390">
        <f t="shared" si="46"/>
        <v>0</v>
      </c>
      <c r="CB38" s="391">
        <f t="shared" si="46"/>
        <v>0</v>
      </c>
      <c r="CC38" s="388">
        <f t="shared" si="46"/>
        <v>0</v>
      </c>
      <c r="CD38" s="388">
        <f t="shared" si="46"/>
        <v>0</v>
      </c>
      <c r="CE38" s="390">
        <f t="shared" si="46"/>
        <v>0</v>
      </c>
      <c r="CF38" s="391">
        <f t="shared" si="46"/>
        <v>0</v>
      </c>
      <c r="CG38" s="388">
        <f t="shared" si="46"/>
        <v>0</v>
      </c>
      <c r="CH38" s="388">
        <f t="shared" si="46"/>
        <v>0</v>
      </c>
      <c r="CI38" s="390">
        <f t="shared" si="46"/>
        <v>0</v>
      </c>
      <c r="CJ38" s="391">
        <f t="shared" ref="CJ38:DC38" si="47">CJ37+CF38</f>
        <v>0</v>
      </c>
      <c r="CK38" s="388">
        <f t="shared" si="47"/>
        <v>0</v>
      </c>
      <c r="CL38" s="388">
        <f t="shared" si="47"/>
        <v>0</v>
      </c>
      <c r="CM38" s="390">
        <f t="shared" si="47"/>
        <v>0</v>
      </c>
      <c r="CN38" s="391">
        <f t="shared" si="47"/>
        <v>0</v>
      </c>
      <c r="CO38" s="388">
        <f t="shared" si="47"/>
        <v>0</v>
      </c>
      <c r="CP38" s="388">
        <f t="shared" si="47"/>
        <v>0</v>
      </c>
      <c r="CQ38" s="390">
        <f t="shared" si="47"/>
        <v>0</v>
      </c>
      <c r="CR38" s="391">
        <f t="shared" si="47"/>
        <v>0</v>
      </c>
      <c r="CS38" s="388">
        <f t="shared" si="47"/>
        <v>0</v>
      </c>
      <c r="CT38" s="388">
        <f t="shared" si="47"/>
        <v>0</v>
      </c>
      <c r="CU38" s="390">
        <f t="shared" si="47"/>
        <v>0</v>
      </c>
      <c r="CV38" s="391">
        <f t="shared" si="47"/>
        <v>0</v>
      </c>
      <c r="CW38" s="388">
        <f t="shared" si="47"/>
        <v>0</v>
      </c>
      <c r="CX38" s="388">
        <f t="shared" si="47"/>
        <v>0</v>
      </c>
      <c r="CY38" s="390">
        <f t="shared" si="47"/>
        <v>0</v>
      </c>
      <c r="CZ38" s="391">
        <f t="shared" si="47"/>
        <v>0</v>
      </c>
      <c r="DA38" s="388">
        <f t="shared" si="47"/>
        <v>0</v>
      </c>
      <c r="DB38" s="388">
        <f t="shared" si="47"/>
        <v>0</v>
      </c>
      <c r="DC38" s="390">
        <f t="shared" si="47"/>
        <v>0</v>
      </c>
      <c r="DD38"/>
      <c r="DE38"/>
      <c r="DF38"/>
      <c r="DG38"/>
      <c r="DH38"/>
      <c r="DI38"/>
      <c r="DJ38"/>
      <c r="DK38"/>
    </row>
    <row r="39" spans="2:115" ht="12.75" customHeight="1">
      <c r="B39" s="340">
        <v>7</v>
      </c>
      <c r="C39" s="392" t="str">
        <f>QCI!C21</f>
        <v>INSTALAÇÕES ELÉTRICAS</v>
      </c>
      <c r="D39" s="342" t="s">
        <v>58</v>
      </c>
      <c r="E39" s="343" t="s">
        <v>28</v>
      </c>
      <c r="F39" s="344">
        <f>QCI!Y21</f>
        <v>90364.21</v>
      </c>
      <c r="G39" s="345">
        <f>CronogFF!G22</f>
        <v>0.12970365373355947</v>
      </c>
      <c r="H39" s="346"/>
      <c r="I39" s="347"/>
      <c r="J39" s="347"/>
      <c r="K39" s="348"/>
      <c r="L39" s="349">
        <f>CronogFF!H22</f>
        <v>0</v>
      </c>
      <c r="M39" s="350">
        <f>L39*QCI!$Y21*QCI!$R21/100</f>
        <v>0</v>
      </c>
      <c r="N39" s="351">
        <f>L39/100*QCI!$Y21*(QCI!$U21+QCI!$W21)</f>
        <v>0</v>
      </c>
      <c r="O39" s="352">
        <f>M39+N39</f>
        <v>0</v>
      </c>
      <c r="P39" s="353">
        <f>CronogFF!L22</f>
        <v>20</v>
      </c>
      <c r="Q39" s="354">
        <f>P39*QCI!$Y21*QCI!$R21/100</f>
        <v>15840.513472707202</v>
      </c>
      <c r="R39" s="354">
        <f>P39/100*QCI!$Y21*(QCI!$U21+QCI!$W21)</f>
        <v>2232.3285272928006</v>
      </c>
      <c r="S39" s="355">
        <f>Q39+R39</f>
        <v>18072.842000000004</v>
      </c>
      <c r="T39" s="353">
        <f>CronogFF!P22</f>
        <v>30</v>
      </c>
      <c r="U39" s="354">
        <f>T39*QCI!$Y21*QCI!$R21/100</f>
        <v>23760.7702090608</v>
      </c>
      <c r="V39" s="354">
        <f>T39/100*QCI!$Y21*(QCI!$U21+QCI!$W21)</f>
        <v>3348.4927909392013</v>
      </c>
      <c r="W39" s="355">
        <f>U39+V39</f>
        <v>27109.263000000003</v>
      </c>
      <c r="X39" s="353">
        <f>CronogFF!T22</f>
        <v>50</v>
      </c>
      <c r="Y39" s="354">
        <f>X39*QCI!$Y21*QCI!$R21/100</f>
        <v>39601.283681768</v>
      </c>
      <c r="Z39" s="354">
        <f>X39/100*QCI!$Y21*(QCI!$U21+QCI!$W21)</f>
        <v>5580.8213182320014</v>
      </c>
      <c r="AA39" s="355">
        <f>Y39+Z39</f>
        <v>45182.105000000003</v>
      </c>
      <c r="AB39" s="353">
        <f>CronogFF!X22</f>
        <v>0</v>
      </c>
      <c r="AC39" s="354">
        <f>AB39*QCI!$Y21*QCI!$R21/100</f>
        <v>0</v>
      </c>
      <c r="AD39" s="354">
        <f>AB39/100*QCI!$Y21*(QCI!$U21+QCI!$W21)</f>
        <v>0</v>
      </c>
      <c r="AE39" s="355">
        <f>AC39+AD39</f>
        <v>0</v>
      </c>
      <c r="AF39" s="353">
        <f>CronogFF!AB22</f>
        <v>0</v>
      </c>
      <c r="AG39" s="354">
        <f>AF39*QCI!$Y21*QCI!$R21/100</f>
        <v>0</v>
      </c>
      <c r="AH39" s="354">
        <f>AF39/100*QCI!$Y21*(QCI!$U21+QCI!$W21)</f>
        <v>0</v>
      </c>
      <c r="AI39" s="355">
        <f>AG39+AH39</f>
        <v>0</v>
      </c>
      <c r="AJ39" s="353">
        <f>CronogFF!AF22</f>
        <v>0</v>
      </c>
      <c r="AK39" s="354">
        <f>AJ39*QCI!$Y21*QCI!$R21/100</f>
        <v>0</v>
      </c>
      <c r="AL39" s="354">
        <f>AJ39/100*QCI!$Y21*(QCI!$U21+QCI!$W21)</f>
        <v>0</v>
      </c>
      <c r="AM39" s="355">
        <f>AK39+AL39</f>
        <v>0</v>
      </c>
      <c r="AN39" s="353">
        <f>CronogFF!AJ22</f>
        <v>0</v>
      </c>
      <c r="AO39" s="354">
        <f>AN39*QCI!$Y21*QCI!$R21/100</f>
        <v>0</v>
      </c>
      <c r="AP39" s="354">
        <f>AN39/100*QCI!$Y21*(QCI!$U21+QCI!$W21)</f>
        <v>0</v>
      </c>
      <c r="AQ39" s="355">
        <f>AO39+AP39</f>
        <v>0</v>
      </c>
      <c r="AR39" s="353">
        <f>CronogFF!AN22</f>
        <v>0</v>
      </c>
      <c r="AS39" s="354">
        <f>AR39*QCI!$Y21*QCI!$R21/100</f>
        <v>0</v>
      </c>
      <c r="AT39" s="354">
        <f>AR39/100*QCI!$Y21*(QCI!$U21+QCI!$W21)</f>
        <v>0</v>
      </c>
      <c r="AU39" s="355">
        <f>AS39+AT39</f>
        <v>0</v>
      </c>
      <c r="AV39" s="353">
        <f>CronogFF!AR22</f>
        <v>0</v>
      </c>
      <c r="AW39" s="354">
        <f>AV39*QCI!$Y21*QCI!$R21/100</f>
        <v>0</v>
      </c>
      <c r="AX39" s="354">
        <f>AV39/100*QCI!$Y21*(QCI!$U21+QCI!$W21)</f>
        <v>0</v>
      </c>
      <c r="AY39" s="355">
        <f>AW39+AX39</f>
        <v>0</v>
      </c>
      <c r="AZ39" s="353">
        <f>CronogFF!AV22</f>
        <v>0</v>
      </c>
      <c r="BA39" s="354">
        <f>AZ39*QCI!$Y21*QCI!$R21/100</f>
        <v>0</v>
      </c>
      <c r="BB39" s="354">
        <f>AZ39/100*QCI!$Y21*(QCI!$U21+QCI!$W21)</f>
        <v>0</v>
      </c>
      <c r="BC39" s="355">
        <f>BA39+BB39</f>
        <v>0</v>
      </c>
      <c r="BD39" s="353">
        <f>CronogFF!AZ22</f>
        <v>0</v>
      </c>
      <c r="BE39" s="354">
        <f>BD39*QCI!$Y21*QCI!$R21/100</f>
        <v>0</v>
      </c>
      <c r="BF39" s="354">
        <f>BD39/100*QCI!$Y21*(QCI!$U21+QCI!$W21)</f>
        <v>0</v>
      </c>
      <c r="BG39" s="355">
        <f>BE39+BF39</f>
        <v>0</v>
      </c>
      <c r="BH39" s="353">
        <f>CronogFF!BD22</f>
        <v>0</v>
      </c>
      <c r="BI39" s="354">
        <f>BH39*QCI!$Y21*QCI!$R21/100</f>
        <v>0</v>
      </c>
      <c r="BJ39" s="354">
        <f>BH39/100*QCI!$Y21*(QCI!$U21+QCI!$W21)</f>
        <v>0</v>
      </c>
      <c r="BK39" s="355">
        <f>BI39+BJ39</f>
        <v>0</v>
      </c>
      <c r="BL39" s="353">
        <f>CronogFF!BH22</f>
        <v>0</v>
      </c>
      <c r="BM39" s="354">
        <f>BL39*QCI!$Y21*QCI!$R21/100</f>
        <v>0</v>
      </c>
      <c r="BN39" s="354">
        <f>BL39/100*QCI!$Y21*(QCI!$U21+QCI!$W21)</f>
        <v>0</v>
      </c>
      <c r="BO39" s="355">
        <f>BM39+BN39</f>
        <v>0</v>
      </c>
      <c r="BP39" s="353">
        <f>CronogFF!BL22</f>
        <v>0</v>
      </c>
      <c r="BQ39" s="354">
        <f>BP39*QCI!$Y21*QCI!$R21/100</f>
        <v>0</v>
      </c>
      <c r="BR39" s="354">
        <f>BP39/100*QCI!$Y21*(QCI!$U21+QCI!$W21)</f>
        <v>0</v>
      </c>
      <c r="BS39" s="355">
        <f>BQ39+BR39</f>
        <v>0</v>
      </c>
      <c r="BT39" s="353">
        <f>CronogFF!BP22</f>
        <v>0</v>
      </c>
      <c r="BU39" s="354">
        <f>BT39*QCI!$Y21*QCI!$R21/100</f>
        <v>0</v>
      </c>
      <c r="BV39" s="354">
        <f>BT39/100*QCI!$Y21*(QCI!$U21+QCI!$W21)</f>
        <v>0</v>
      </c>
      <c r="BW39" s="355">
        <f>BU39+BV39</f>
        <v>0</v>
      </c>
      <c r="BX39" s="353">
        <f>CronogFF!BT22</f>
        <v>0</v>
      </c>
      <c r="BY39" s="354">
        <f>BX39*QCI!$Y21*QCI!$R21/100</f>
        <v>0</v>
      </c>
      <c r="BZ39" s="354">
        <f>BX39/100*QCI!$Y21*(QCI!$U21+QCI!$W21)</f>
        <v>0</v>
      </c>
      <c r="CA39" s="355">
        <f>BY39+BZ39</f>
        <v>0</v>
      </c>
      <c r="CB39" s="353">
        <f>CronogFF!BX22</f>
        <v>0</v>
      </c>
      <c r="CC39" s="354">
        <f>CB39*QCI!$Y21*QCI!$R21/100</f>
        <v>0</v>
      </c>
      <c r="CD39" s="354">
        <f>CB39/100*QCI!$Y21*(QCI!$U21+QCI!$W21)</f>
        <v>0</v>
      </c>
      <c r="CE39" s="355">
        <f>CC39+CD39</f>
        <v>0</v>
      </c>
      <c r="CF39" s="353">
        <f>CronogFF!CB22</f>
        <v>0</v>
      </c>
      <c r="CG39" s="354">
        <f>CF39*QCI!$Y21*QCI!$R21/100</f>
        <v>0</v>
      </c>
      <c r="CH39" s="354">
        <f>CF39/100*QCI!$Y21*(QCI!$U21+QCI!$W21)</f>
        <v>0</v>
      </c>
      <c r="CI39" s="355">
        <f>CG39+CH39</f>
        <v>0</v>
      </c>
      <c r="CJ39" s="353">
        <f>CronogFF!CF22</f>
        <v>0</v>
      </c>
      <c r="CK39" s="354">
        <f>CJ39*QCI!$Y21*QCI!$R21/100</f>
        <v>0</v>
      </c>
      <c r="CL39" s="354">
        <f>CJ39/100*QCI!$Y21*(QCI!$U21+QCI!$W21)</f>
        <v>0</v>
      </c>
      <c r="CM39" s="355">
        <f>CK39+CL39</f>
        <v>0</v>
      </c>
      <c r="CN39" s="353">
        <f>CronogFF!CJ22</f>
        <v>0</v>
      </c>
      <c r="CO39" s="354">
        <f>CN39*QCI!$Y21*QCI!$R21/100</f>
        <v>0</v>
      </c>
      <c r="CP39" s="354">
        <f>CN39/100*QCI!$Y21*(QCI!$U21+QCI!$W21)</f>
        <v>0</v>
      </c>
      <c r="CQ39" s="355">
        <f>CO39+CP39</f>
        <v>0</v>
      </c>
      <c r="CR39" s="353">
        <f>CronogFF!CN22</f>
        <v>0</v>
      </c>
      <c r="CS39" s="354">
        <f>CR39*QCI!$Y21*QCI!$R21/100</f>
        <v>0</v>
      </c>
      <c r="CT39" s="354">
        <f>CR39/100*QCI!$Y21*(QCI!$U21+QCI!$W21)</f>
        <v>0</v>
      </c>
      <c r="CU39" s="355">
        <f>CS39+CT39</f>
        <v>0</v>
      </c>
      <c r="CV39" s="353">
        <f>CronogFF!CR22</f>
        <v>0</v>
      </c>
      <c r="CW39" s="354">
        <f>CV39*QCI!$Y21*QCI!$R21/100</f>
        <v>0</v>
      </c>
      <c r="CX39" s="354">
        <f>CV39/100*QCI!$Y21*(QCI!$U21+QCI!$W21)</f>
        <v>0</v>
      </c>
      <c r="CY39" s="355">
        <f>CW39+CX39</f>
        <v>0</v>
      </c>
      <c r="CZ39" s="353">
        <f>CronogFF!CV22</f>
        <v>0</v>
      </c>
      <c r="DA39" s="354">
        <f>CZ39*QCI!$Y21*QCI!$R21/100</f>
        <v>0</v>
      </c>
      <c r="DB39" s="354">
        <f>CZ39/100*QCI!$Y21*(QCI!$U21+QCI!$W21)</f>
        <v>0</v>
      </c>
      <c r="DC39" s="355">
        <f>DA39+DB39</f>
        <v>0</v>
      </c>
      <c r="DD39"/>
      <c r="DE39"/>
      <c r="DF39"/>
      <c r="DG39"/>
      <c r="DH39"/>
      <c r="DI39"/>
      <c r="DJ39"/>
      <c r="DK39"/>
    </row>
    <row r="40" spans="2:115" ht="12.75" customHeight="1">
      <c r="B40" s="356"/>
      <c r="C40" s="357"/>
      <c r="D40" s="358" t="s">
        <v>58</v>
      </c>
      <c r="E40" s="359" t="s">
        <v>29</v>
      </c>
      <c r="F40" s="360">
        <f>IF(F41&lt;&gt;0,F39-F41,0)</f>
        <v>0</v>
      </c>
      <c r="G40" s="361"/>
      <c r="H40" s="362"/>
      <c r="I40" s="363"/>
      <c r="J40" s="363"/>
      <c r="K40" s="364"/>
      <c r="L40" s="365">
        <f t="shared" ref="L40:W40" si="48">L39+H40</f>
        <v>0</v>
      </c>
      <c r="M40" s="365">
        <f t="shared" si="48"/>
        <v>0</v>
      </c>
      <c r="N40" s="366">
        <f t="shared" si="48"/>
        <v>0</v>
      </c>
      <c r="O40" s="367">
        <f t="shared" si="48"/>
        <v>0</v>
      </c>
      <c r="P40" s="368">
        <f t="shared" si="48"/>
        <v>20</v>
      </c>
      <c r="Q40" s="369">
        <f t="shared" si="48"/>
        <v>15840.513472707202</v>
      </c>
      <c r="R40" s="370">
        <f t="shared" si="48"/>
        <v>2232.3285272928006</v>
      </c>
      <c r="S40" s="371">
        <f t="shared" si="48"/>
        <v>18072.842000000004</v>
      </c>
      <c r="T40" s="368">
        <f t="shared" si="48"/>
        <v>50</v>
      </c>
      <c r="U40" s="369">
        <f t="shared" si="48"/>
        <v>39601.283681768</v>
      </c>
      <c r="V40" s="370">
        <f t="shared" si="48"/>
        <v>5580.8213182320014</v>
      </c>
      <c r="W40" s="371">
        <f t="shared" si="48"/>
        <v>45182.10500000001</v>
      </c>
      <c r="X40" s="368">
        <f t="shared" ref="X40:BC40" si="49">X39+T40</f>
        <v>100</v>
      </c>
      <c r="Y40" s="369">
        <f t="shared" si="49"/>
        <v>79202.567363536</v>
      </c>
      <c r="Z40" s="370">
        <f t="shared" si="49"/>
        <v>11161.642636464003</v>
      </c>
      <c r="AA40" s="371">
        <f t="shared" si="49"/>
        <v>90364.210000000021</v>
      </c>
      <c r="AB40" s="368">
        <f t="shared" si="49"/>
        <v>100</v>
      </c>
      <c r="AC40" s="369">
        <f t="shared" si="49"/>
        <v>79202.567363536</v>
      </c>
      <c r="AD40" s="370">
        <f t="shared" si="49"/>
        <v>11161.642636464003</v>
      </c>
      <c r="AE40" s="371">
        <f t="shared" si="49"/>
        <v>90364.210000000021</v>
      </c>
      <c r="AF40" s="368">
        <f t="shared" si="49"/>
        <v>100</v>
      </c>
      <c r="AG40" s="369">
        <f t="shared" si="49"/>
        <v>79202.567363536</v>
      </c>
      <c r="AH40" s="370">
        <f t="shared" si="49"/>
        <v>11161.642636464003</v>
      </c>
      <c r="AI40" s="371">
        <f t="shared" si="49"/>
        <v>90364.210000000021</v>
      </c>
      <c r="AJ40" s="368">
        <f t="shared" si="49"/>
        <v>100</v>
      </c>
      <c r="AK40" s="369">
        <f t="shared" si="49"/>
        <v>79202.567363536</v>
      </c>
      <c r="AL40" s="370">
        <f t="shared" si="49"/>
        <v>11161.642636464003</v>
      </c>
      <c r="AM40" s="371">
        <f t="shared" si="49"/>
        <v>90364.210000000021</v>
      </c>
      <c r="AN40" s="368">
        <f t="shared" si="49"/>
        <v>100</v>
      </c>
      <c r="AO40" s="369">
        <f t="shared" si="49"/>
        <v>79202.567363536</v>
      </c>
      <c r="AP40" s="370">
        <f t="shared" si="49"/>
        <v>11161.642636464003</v>
      </c>
      <c r="AQ40" s="371">
        <f t="shared" si="49"/>
        <v>90364.210000000021</v>
      </c>
      <c r="AR40" s="368">
        <f t="shared" si="49"/>
        <v>100</v>
      </c>
      <c r="AS40" s="369">
        <f t="shared" si="49"/>
        <v>79202.567363536</v>
      </c>
      <c r="AT40" s="370">
        <f t="shared" si="49"/>
        <v>11161.642636464003</v>
      </c>
      <c r="AU40" s="371">
        <f t="shared" si="49"/>
        <v>90364.210000000021</v>
      </c>
      <c r="AV40" s="368">
        <f t="shared" si="49"/>
        <v>100</v>
      </c>
      <c r="AW40" s="369">
        <f t="shared" si="49"/>
        <v>79202.567363536</v>
      </c>
      <c r="AX40" s="370">
        <f t="shared" si="49"/>
        <v>11161.642636464003</v>
      </c>
      <c r="AY40" s="371">
        <f t="shared" si="49"/>
        <v>90364.210000000021</v>
      </c>
      <c r="AZ40" s="368">
        <f t="shared" si="49"/>
        <v>100</v>
      </c>
      <c r="BA40" s="369">
        <f t="shared" si="49"/>
        <v>79202.567363536</v>
      </c>
      <c r="BB40" s="370">
        <f t="shared" si="49"/>
        <v>11161.642636464003</v>
      </c>
      <c r="BC40" s="371">
        <f t="shared" si="49"/>
        <v>90364.210000000021</v>
      </c>
      <c r="BD40" s="368">
        <f t="shared" ref="BD40:CI40" si="50">BD39+AZ40</f>
        <v>100</v>
      </c>
      <c r="BE40" s="369">
        <f t="shared" si="50"/>
        <v>79202.567363536</v>
      </c>
      <c r="BF40" s="370">
        <f t="shared" si="50"/>
        <v>11161.642636464003</v>
      </c>
      <c r="BG40" s="371">
        <f t="shared" si="50"/>
        <v>90364.210000000021</v>
      </c>
      <c r="BH40" s="368">
        <f t="shared" si="50"/>
        <v>100</v>
      </c>
      <c r="BI40" s="369">
        <f t="shared" si="50"/>
        <v>79202.567363536</v>
      </c>
      <c r="BJ40" s="370">
        <f t="shared" si="50"/>
        <v>11161.642636464003</v>
      </c>
      <c r="BK40" s="371">
        <f t="shared" si="50"/>
        <v>90364.210000000021</v>
      </c>
      <c r="BL40" s="368">
        <f t="shared" si="50"/>
        <v>100</v>
      </c>
      <c r="BM40" s="369">
        <f t="shared" si="50"/>
        <v>79202.567363536</v>
      </c>
      <c r="BN40" s="370">
        <f t="shared" si="50"/>
        <v>11161.642636464003</v>
      </c>
      <c r="BO40" s="371">
        <f t="shared" si="50"/>
        <v>90364.210000000021</v>
      </c>
      <c r="BP40" s="368">
        <f t="shared" si="50"/>
        <v>100</v>
      </c>
      <c r="BQ40" s="369">
        <f t="shared" si="50"/>
        <v>79202.567363536</v>
      </c>
      <c r="BR40" s="370">
        <f t="shared" si="50"/>
        <v>11161.642636464003</v>
      </c>
      <c r="BS40" s="371">
        <f t="shared" si="50"/>
        <v>90364.210000000021</v>
      </c>
      <c r="BT40" s="368">
        <f t="shared" si="50"/>
        <v>100</v>
      </c>
      <c r="BU40" s="369">
        <f t="shared" si="50"/>
        <v>79202.567363536</v>
      </c>
      <c r="BV40" s="370">
        <f t="shared" si="50"/>
        <v>11161.642636464003</v>
      </c>
      <c r="BW40" s="371">
        <f t="shared" si="50"/>
        <v>90364.210000000021</v>
      </c>
      <c r="BX40" s="368">
        <f t="shared" si="50"/>
        <v>100</v>
      </c>
      <c r="BY40" s="369">
        <f t="shared" si="50"/>
        <v>79202.567363536</v>
      </c>
      <c r="BZ40" s="370">
        <f t="shared" si="50"/>
        <v>11161.642636464003</v>
      </c>
      <c r="CA40" s="371">
        <f t="shared" si="50"/>
        <v>90364.210000000021</v>
      </c>
      <c r="CB40" s="368">
        <f t="shared" si="50"/>
        <v>100</v>
      </c>
      <c r="CC40" s="369">
        <f t="shared" si="50"/>
        <v>79202.567363536</v>
      </c>
      <c r="CD40" s="370">
        <f t="shared" si="50"/>
        <v>11161.642636464003</v>
      </c>
      <c r="CE40" s="371">
        <f t="shared" si="50"/>
        <v>90364.210000000021</v>
      </c>
      <c r="CF40" s="368">
        <f t="shared" si="50"/>
        <v>100</v>
      </c>
      <c r="CG40" s="369">
        <f t="shared" si="50"/>
        <v>79202.567363536</v>
      </c>
      <c r="CH40" s="370">
        <f t="shared" si="50"/>
        <v>11161.642636464003</v>
      </c>
      <c r="CI40" s="371">
        <f t="shared" si="50"/>
        <v>90364.210000000021</v>
      </c>
      <c r="CJ40" s="368">
        <f t="shared" ref="CJ40:DC40" si="51">CJ39+CF40</f>
        <v>100</v>
      </c>
      <c r="CK40" s="369">
        <f t="shared" si="51"/>
        <v>79202.567363536</v>
      </c>
      <c r="CL40" s="370">
        <f t="shared" si="51"/>
        <v>11161.642636464003</v>
      </c>
      <c r="CM40" s="371">
        <f t="shared" si="51"/>
        <v>90364.210000000021</v>
      </c>
      <c r="CN40" s="368">
        <f t="shared" si="51"/>
        <v>100</v>
      </c>
      <c r="CO40" s="369">
        <f t="shared" si="51"/>
        <v>79202.567363536</v>
      </c>
      <c r="CP40" s="370">
        <f t="shared" si="51"/>
        <v>11161.642636464003</v>
      </c>
      <c r="CQ40" s="371">
        <f t="shared" si="51"/>
        <v>90364.210000000021</v>
      </c>
      <c r="CR40" s="368">
        <f t="shared" si="51"/>
        <v>100</v>
      </c>
      <c r="CS40" s="369">
        <f t="shared" si="51"/>
        <v>79202.567363536</v>
      </c>
      <c r="CT40" s="370">
        <f t="shared" si="51"/>
        <v>11161.642636464003</v>
      </c>
      <c r="CU40" s="371">
        <f t="shared" si="51"/>
        <v>90364.210000000021</v>
      </c>
      <c r="CV40" s="368">
        <f t="shared" si="51"/>
        <v>100</v>
      </c>
      <c r="CW40" s="369">
        <f t="shared" si="51"/>
        <v>79202.567363536</v>
      </c>
      <c r="CX40" s="370">
        <f t="shared" si="51"/>
        <v>11161.642636464003</v>
      </c>
      <c r="CY40" s="371">
        <f t="shared" si="51"/>
        <v>90364.210000000021</v>
      </c>
      <c r="CZ40" s="368">
        <f t="shared" si="51"/>
        <v>100</v>
      </c>
      <c r="DA40" s="369">
        <f t="shared" si="51"/>
        <v>79202.567363536</v>
      </c>
      <c r="DB40" s="370">
        <f t="shared" si="51"/>
        <v>11161.642636464003</v>
      </c>
      <c r="DC40" s="371">
        <f t="shared" si="51"/>
        <v>90364.210000000021</v>
      </c>
      <c r="DD40"/>
      <c r="DE40"/>
      <c r="DF40"/>
      <c r="DG40"/>
      <c r="DH40"/>
      <c r="DI40"/>
      <c r="DJ40"/>
      <c r="DK40"/>
    </row>
    <row r="41" spans="2:115" ht="12.75" customHeight="1">
      <c r="B41" s="356"/>
      <c r="C41" s="357"/>
      <c r="D41" s="372" t="s">
        <v>59</v>
      </c>
      <c r="E41" s="373" t="s">
        <v>30</v>
      </c>
      <c r="F41" s="75"/>
      <c r="G41" s="374">
        <f>IF(F41=0,0,F41/F$115)</f>
        <v>0</v>
      </c>
      <c r="H41" s="375"/>
      <c r="I41" s="376"/>
      <c r="J41" s="376"/>
      <c r="K41" s="377"/>
      <c r="L41" s="378">
        <f>IF(O41&lt;&gt;0,(O41/$F41)*100,0)</f>
        <v>0</v>
      </c>
      <c r="M41" s="378">
        <f>ROUND(O41*QCI!$R$15,2)</f>
        <v>0</v>
      </c>
      <c r="N41" s="379">
        <f>O41-M41</f>
        <v>0</v>
      </c>
      <c r="O41" s="77"/>
      <c r="P41" s="380">
        <f>IF(S41&lt;&gt;0,(S41/$F41)*100,0)</f>
        <v>0</v>
      </c>
      <c r="Q41" s="378">
        <f>ROUND(S41*QCI!$R$15,2)</f>
        <v>0</v>
      </c>
      <c r="R41" s="378">
        <f>S41-Q41</f>
        <v>0</v>
      </c>
      <c r="S41" s="77"/>
      <c r="T41" s="380">
        <f>IF(W41&lt;&gt;0,(W41/$F41)*100,0)</f>
        <v>0</v>
      </c>
      <c r="U41" s="378">
        <f>ROUND(W41*QCI!$R$15,2)</f>
        <v>0</v>
      </c>
      <c r="V41" s="378">
        <f>W41-U41</f>
        <v>0</v>
      </c>
      <c r="W41" s="77"/>
      <c r="X41" s="380">
        <f>IF(AA41&lt;&gt;0,(AA41/$F41)*100,0)</f>
        <v>0</v>
      </c>
      <c r="Y41" s="378">
        <f>ROUND(AA41*QCI!$R$15,2)</f>
        <v>0</v>
      </c>
      <c r="Z41" s="378">
        <f>AA41-Y41</f>
        <v>0</v>
      </c>
      <c r="AA41" s="77"/>
      <c r="AB41" s="380">
        <f>IF(AE41&lt;&gt;0,(AE41/$F41)*100,0)</f>
        <v>0</v>
      </c>
      <c r="AC41" s="378">
        <f>ROUND(AE41*QCI!$R$15,2)</f>
        <v>0</v>
      </c>
      <c r="AD41" s="378">
        <f>AE41-AC41</f>
        <v>0</v>
      </c>
      <c r="AE41" s="77"/>
      <c r="AF41" s="380">
        <f>IF(AI41&lt;&gt;0,(AI41/$F41)*100,0)</f>
        <v>0</v>
      </c>
      <c r="AG41" s="378">
        <f>ROUND(AI41*QCI!$R$15,2)</f>
        <v>0</v>
      </c>
      <c r="AH41" s="378">
        <f>AI41-AG41</f>
        <v>0</v>
      </c>
      <c r="AI41" s="77"/>
      <c r="AJ41" s="380">
        <f>IF(AM41&lt;&gt;0,(AM41/$F41)*100,0)</f>
        <v>0</v>
      </c>
      <c r="AK41" s="378">
        <f>ROUND(AM41*QCI!$R$15,2)</f>
        <v>0</v>
      </c>
      <c r="AL41" s="378">
        <f>AM41-AK41</f>
        <v>0</v>
      </c>
      <c r="AM41" s="77"/>
      <c r="AN41" s="380">
        <f>IF(AQ41&lt;&gt;0,(AQ41/$F41)*100,0)</f>
        <v>0</v>
      </c>
      <c r="AO41" s="378">
        <f>ROUND(AQ41*QCI!$R$15,2)</f>
        <v>0</v>
      </c>
      <c r="AP41" s="378">
        <f>AQ41-AO41</f>
        <v>0</v>
      </c>
      <c r="AQ41" s="77"/>
      <c r="AR41" s="380">
        <f>IF(AU41&lt;&gt;0,(AU41/$F41)*100,0)</f>
        <v>0</v>
      </c>
      <c r="AS41" s="378">
        <f>ROUND(AU41*QCI!$R$15,2)</f>
        <v>0</v>
      </c>
      <c r="AT41" s="378">
        <f>AU41-AS41</f>
        <v>0</v>
      </c>
      <c r="AU41" s="77"/>
      <c r="AV41" s="380">
        <f>IF(AY41&lt;&gt;0,(AY41/$F41)*100,0)</f>
        <v>0</v>
      </c>
      <c r="AW41" s="378">
        <f>ROUND(AY41*QCI!$R$15,2)</f>
        <v>0</v>
      </c>
      <c r="AX41" s="378">
        <f>AY41-AW41</f>
        <v>0</v>
      </c>
      <c r="AY41" s="77"/>
      <c r="AZ41" s="380">
        <f>IF(BC41&lt;&gt;0,(BC41/$F41)*100,0)</f>
        <v>0</v>
      </c>
      <c r="BA41" s="378">
        <f>ROUND(BC41*QCI!$R$15,2)</f>
        <v>0</v>
      </c>
      <c r="BB41" s="378">
        <f>BC41-BA41</f>
        <v>0</v>
      </c>
      <c r="BC41" s="77"/>
      <c r="BD41" s="380">
        <f>IF(BG41&lt;&gt;0,(BG41/$F41)*100,0)</f>
        <v>0</v>
      </c>
      <c r="BE41" s="378">
        <f>ROUND(BG41*QCI!$R$15,2)</f>
        <v>0</v>
      </c>
      <c r="BF41" s="378">
        <f>BG41-BE41</f>
        <v>0</v>
      </c>
      <c r="BG41" s="77"/>
      <c r="BH41" s="380">
        <f>IF(BK41&lt;&gt;0,(BK41/$F41)*100,0)</f>
        <v>0</v>
      </c>
      <c r="BI41" s="378">
        <f>ROUND(BK41*QCI!$R$15,2)</f>
        <v>0</v>
      </c>
      <c r="BJ41" s="378">
        <f>BK41-BI41</f>
        <v>0</v>
      </c>
      <c r="BK41" s="77"/>
      <c r="BL41" s="380">
        <f>IF(BO41&lt;&gt;0,(BO41/$F41)*100,0)</f>
        <v>0</v>
      </c>
      <c r="BM41" s="378">
        <f>ROUND(BO41*QCI!$R$15,2)</f>
        <v>0</v>
      </c>
      <c r="BN41" s="378">
        <f>BO41-BM41</f>
        <v>0</v>
      </c>
      <c r="BO41" s="77"/>
      <c r="BP41" s="380">
        <f>IF(BS41&lt;&gt;0,(BS41/$F41)*100,0)</f>
        <v>0</v>
      </c>
      <c r="BQ41" s="378">
        <f>ROUND(BS41*QCI!$R$15,2)</f>
        <v>0</v>
      </c>
      <c r="BR41" s="378">
        <f>BS41-BQ41</f>
        <v>0</v>
      </c>
      <c r="BS41" s="77"/>
      <c r="BT41" s="380">
        <f>IF(BW41&lt;&gt;0,(BW41/$F41)*100,0)</f>
        <v>0</v>
      </c>
      <c r="BU41" s="378">
        <f>ROUND(BW41*QCI!$R$15,2)</f>
        <v>0</v>
      </c>
      <c r="BV41" s="378">
        <f>BW41-BU41</f>
        <v>0</v>
      </c>
      <c r="BW41" s="77"/>
      <c r="BX41" s="380">
        <f>IF(CA41&lt;&gt;0,(CA41/$F41)*100,0)</f>
        <v>0</v>
      </c>
      <c r="BY41" s="378">
        <f>ROUND(CA41*QCI!$R$15,2)</f>
        <v>0</v>
      </c>
      <c r="BZ41" s="378">
        <f>CA41-BY41</f>
        <v>0</v>
      </c>
      <c r="CA41" s="77"/>
      <c r="CB41" s="380">
        <f>IF(CE41&lt;&gt;0,(CE41/$F41)*100,0)</f>
        <v>0</v>
      </c>
      <c r="CC41" s="378">
        <f>ROUND(CE41*QCI!$R$15,2)</f>
        <v>0</v>
      </c>
      <c r="CD41" s="378">
        <f>CE41-CC41</f>
        <v>0</v>
      </c>
      <c r="CE41" s="77"/>
      <c r="CF41" s="380">
        <f>IF(CI41&lt;&gt;0,(CI41/$F41)*100,0)</f>
        <v>0</v>
      </c>
      <c r="CG41" s="378">
        <f>ROUND(CI41*QCI!$R$15,2)</f>
        <v>0</v>
      </c>
      <c r="CH41" s="378">
        <f>CI41-CG41</f>
        <v>0</v>
      </c>
      <c r="CI41" s="77"/>
      <c r="CJ41" s="380">
        <f>IF(CM41&lt;&gt;0,(CM41/$F41)*100,0)</f>
        <v>0</v>
      </c>
      <c r="CK41" s="378">
        <f>ROUND(CM41*QCI!$R$15,2)</f>
        <v>0</v>
      </c>
      <c r="CL41" s="378">
        <f>CM41-CK41</f>
        <v>0</v>
      </c>
      <c r="CM41" s="77"/>
      <c r="CN41" s="380">
        <f>IF(CQ41&lt;&gt;0,(CQ41/$F41)*100,0)</f>
        <v>0</v>
      </c>
      <c r="CO41" s="378">
        <f>ROUND(CQ41*QCI!$R$15,2)</f>
        <v>0</v>
      </c>
      <c r="CP41" s="378">
        <f>CQ41-CO41</f>
        <v>0</v>
      </c>
      <c r="CQ41" s="77"/>
      <c r="CR41" s="380">
        <f>IF(CU41&lt;&gt;0,(CU41/$F41)*100,0)</f>
        <v>0</v>
      </c>
      <c r="CS41" s="378">
        <f>ROUND(CU41*QCI!$R$15,2)</f>
        <v>0</v>
      </c>
      <c r="CT41" s="378">
        <f>CU41-CS41</f>
        <v>0</v>
      </c>
      <c r="CU41" s="77"/>
      <c r="CV41" s="380">
        <f>IF(CY41&lt;&gt;0,(CY41/$F41)*100,0)</f>
        <v>0</v>
      </c>
      <c r="CW41" s="378">
        <f>ROUND(CY41*QCI!$R$15,2)</f>
        <v>0</v>
      </c>
      <c r="CX41" s="378">
        <f>CY41-CW41</f>
        <v>0</v>
      </c>
      <c r="CY41" s="77"/>
      <c r="CZ41" s="380">
        <f>IF(DC41&lt;&gt;0,(DC41/$F41)*100,0)</f>
        <v>0</v>
      </c>
      <c r="DA41" s="378">
        <f>ROUND(DC41*QCI!$R$15,2)</f>
        <v>0</v>
      </c>
      <c r="DB41" s="378">
        <f>DC41-DA41</f>
        <v>0</v>
      </c>
      <c r="DC41" s="77"/>
      <c r="DD41"/>
      <c r="DE41"/>
      <c r="DF41"/>
      <c r="DG41"/>
      <c r="DH41"/>
      <c r="DI41"/>
      <c r="DJ41"/>
      <c r="DK41"/>
    </row>
    <row r="42" spans="2:115" ht="12.75" customHeight="1">
      <c r="B42" s="393"/>
      <c r="C42" s="357"/>
      <c r="D42" s="381" t="s">
        <v>60</v>
      </c>
      <c r="E42" s="382" t="s">
        <v>31</v>
      </c>
      <c r="F42" s="383">
        <f>IF(F41=0,F39,F41)</f>
        <v>90364.21</v>
      </c>
      <c r="G42" s="384"/>
      <c r="H42" s="385"/>
      <c r="I42" s="386"/>
      <c r="J42" s="386"/>
      <c r="K42" s="387"/>
      <c r="L42" s="388">
        <f t="shared" ref="L42:W42" si="52">L41+H42</f>
        <v>0</v>
      </c>
      <c r="M42" s="388">
        <f t="shared" si="52"/>
        <v>0</v>
      </c>
      <c r="N42" s="389">
        <f t="shared" si="52"/>
        <v>0</v>
      </c>
      <c r="O42" s="390">
        <f t="shared" si="52"/>
        <v>0</v>
      </c>
      <c r="P42" s="391">
        <f t="shared" si="52"/>
        <v>0</v>
      </c>
      <c r="Q42" s="388">
        <f t="shared" si="52"/>
        <v>0</v>
      </c>
      <c r="R42" s="388">
        <f t="shared" si="52"/>
        <v>0</v>
      </c>
      <c r="S42" s="390">
        <f t="shared" si="52"/>
        <v>0</v>
      </c>
      <c r="T42" s="391">
        <f t="shared" si="52"/>
        <v>0</v>
      </c>
      <c r="U42" s="388">
        <f t="shared" si="52"/>
        <v>0</v>
      </c>
      <c r="V42" s="388">
        <f t="shared" si="52"/>
        <v>0</v>
      </c>
      <c r="W42" s="390">
        <f t="shared" si="52"/>
        <v>0</v>
      </c>
      <c r="X42" s="391">
        <f t="shared" ref="X42:BC42" si="53">X41+T42</f>
        <v>0</v>
      </c>
      <c r="Y42" s="388">
        <f t="shared" si="53"/>
        <v>0</v>
      </c>
      <c r="Z42" s="388">
        <f t="shared" si="53"/>
        <v>0</v>
      </c>
      <c r="AA42" s="390">
        <f t="shared" si="53"/>
        <v>0</v>
      </c>
      <c r="AB42" s="391">
        <f t="shared" si="53"/>
        <v>0</v>
      </c>
      <c r="AC42" s="388">
        <f t="shared" si="53"/>
        <v>0</v>
      </c>
      <c r="AD42" s="388">
        <f t="shared" si="53"/>
        <v>0</v>
      </c>
      <c r="AE42" s="390">
        <f t="shared" si="53"/>
        <v>0</v>
      </c>
      <c r="AF42" s="391">
        <f t="shared" si="53"/>
        <v>0</v>
      </c>
      <c r="AG42" s="388">
        <f t="shared" si="53"/>
        <v>0</v>
      </c>
      <c r="AH42" s="388">
        <f t="shared" si="53"/>
        <v>0</v>
      </c>
      <c r="AI42" s="390">
        <f t="shared" si="53"/>
        <v>0</v>
      </c>
      <c r="AJ42" s="391">
        <f t="shared" si="53"/>
        <v>0</v>
      </c>
      <c r="AK42" s="388">
        <f t="shared" si="53"/>
        <v>0</v>
      </c>
      <c r="AL42" s="388">
        <f t="shared" si="53"/>
        <v>0</v>
      </c>
      <c r="AM42" s="390">
        <f t="shared" si="53"/>
        <v>0</v>
      </c>
      <c r="AN42" s="391">
        <f t="shared" si="53"/>
        <v>0</v>
      </c>
      <c r="AO42" s="388">
        <f t="shared" si="53"/>
        <v>0</v>
      </c>
      <c r="AP42" s="388">
        <f t="shared" si="53"/>
        <v>0</v>
      </c>
      <c r="AQ42" s="390">
        <f t="shared" si="53"/>
        <v>0</v>
      </c>
      <c r="AR42" s="391">
        <f t="shared" si="53"/>
        <v>0</v>
      </c>
      <c r="AS42" s="388">
        <f t="shared" si="53"/>
        <v>0</v>
      </c>
      <c r="AT42" s="388">
        <f t="shared" si="53"/>
        <v>0</v>
      </c>
      <c r="AU42" s="390">
        <f t="shared" si="53"/>
        <v>0</v>
      </c>
      <c r="AV42" s="391">
        <f t="shared" si="53"/>
        <v>0</v>
      </c>
      <c r="AW42" s="388">
        <f t="shared" si="53"/>
        <v>0</v>
      </c>
      <c r="AX42" s="388">
        <f t="shared" si="53"/>
        <v>0</v>
      </c>
      <c r="AY42" s="390">
        <f t="shared" si="53"/>
        <v>0</v>
      </c>
      <c r="AZ42" s="391">
        <f t="shared" si="53"/>
        <v>0</v>
      </c>
      <c r="BA42" s="388">
        <f t="shared" si="53"/>
        <v>0</v>
      </c>
      <c r="BB42" s="388">
        <f t="shared" si="53"/>
        <v>0</v>
      </c>
      <c r="BC42" s="390">
        <f t="shared" si="53"/>
        <v>0</v>
      </c>
      <c r="BD42" s="391">
        <f t="shared" ref="BD42:CI42" si="54">BD41+AZ42</f>
        <v>0</v>
      </c>
      <c r="BE42" s="388">
        <f t="shared" si="54"/>
        <v>0</v>
      </c>
      <c r="BF42" s="388">
        <f t="shared" si="54"/>
        <v>0</v>
      </c>
      <c r="BG42" s="390">
        <f t="shared" si="54"/>
        <v>0</v>
      </c>
      <c r="BH42" s="391">
        <f t="shared" si="54"/>
        <v>0</v>
      </c>
      <c r="BI42" s="388">
        <f t="shared" si="54"/>
        <v>0</v>
      </c>
      <c r="BJ42" s="388">
        <f t="shared" si="54"/>
        <v>0</v>
      </c>
      <c r="BK42" s="390">
        <f t="shared" si="54"/>
        <v>0</v>
      </c>
      <c r="BL42" s="391">
        <f t="shared" si="54"/>
        <v>0</v>
      </c>
      <c r="BM42" s="388">
        <f t="shared" si="54"/>
        <v>0</v>
      </c>
      <c r="BN42" s="388">
        <f t="shared" si="54"/>
        <v>0</v>
      </c>
      <c r="BO42" s="390">
        <f t="shared" si="54"/>
        <v>0</v>
      </c>
      <c r="BP42" s="391">
        <f t="shared" si="54"/>
        <v>0</v>
      </c>
      <c r="BQ42" s="388">
        <f t="shared" si="54"/>
        <v>0</v>
      </c>
      <c r="BR42" s="388">
        <f t="shared" si="54"/>
        <v>0</v>
      </c>
      <c r="BS42" s="390">
        <f t="shared" si="54"/>
        <v>0</v>
      </c>
      <c r="BT42" s="391">
        <f t="shared" si="54"/>
        <v>0</v>
      </c>
      <c r="BU42" s="388">
        <f t="shared" si="54"/>
        <v>0</v>
      </c>
      <c r="BV42" s="388">
        <f t="shared" si="54"/>
        <v>0</v>
      </c>
      <c r="BW42" s="390">
        <f t="shared" si="54"/>
        <v>0</v>
      </c>
      <c r="BX42" s="391">
        <f t="shared" si="54"/>
        <v>0</v>
      </c>
      <c r="BY42" s="388">
        <f t="shared" si="54"/>
        <v>0</v>
      </c>
      <c r="BZ42" s="388">
        <f t="shared" si="54"/>
        <v>0</v>
      </c>
      <c r="CA42" s="390">
        <f t="shared" si="54"/>
        <v>0</v>
      </c>
      <c r="CB42" s="391">
        <f t="shared" si="54"/>
        <v>0</v>
      </c>
      <c r="CC42" s="388">
        <f t="shared" si="54"/>
        <v>0</v>
      </c>
      <c r="CD42" s="388">
        <f t="shared" si="54"/>
        <v>0</v>
      </c>
      <c r="CE42" s="390">
        <f t="shared" si="54"/>
        <v>0</v>
      </c>
      <c r="CF42" s="391">
        <f t="shared" si="54"/>
        <v>0</v>
      </c>
      <c r="CG42" s="388">
        <f t="shared" si="54"/>
        <v>0</v>
      </c>
      <c r="CH42" s="388">
        <f t="shared" si="54"/>
        <v>0</v>
      </c>
      <c r="CI42" s="390">
        <f t="shared" si="54"/>
        <v>0</v>
      </c>
      <c r="CJ42" s="391">
        <f t="shared" ref="CJ42:DC42" si="55">CJ41+CF42</f>
        <v>0</v>
      </c>
      <c r="CK42" s="388">
        <f t="shared" si="55"/>
        <v>0</v>
      </c>
      <c r="CL42" s="388">
        <f t="shared" si="55"/>
        <v>0</v>
      </c>
      <c r="CM42" s="390">
        <f t="shared" si="55"/>
        <v>0</v>
      </c>
      <c r="CN42" s="391">
        <f t="shared" si="55"/>
        <v>0</v>
      </c>
      <c r="CO42" s="388">
        <f t="shared" si="55"/>
        <v>0</v>
      </c>
      <c r="CP42" s="388">
        <f t="shared" si="55"/>
        <v>0</v>
      </c>
      <c r="CQ42" s="390">
        <f t="shared" si="55"/>
        <v>0</v>
      </c>
      <c r="CR42" s="391">
        <f t="shared" si="55"/>
        <v>0</v>
      </c>
      <c r="CS42" s="388">
        <f t="shared" si="55"/>
        <v>0</v>
      </c>
      <c r="CT42" s="388">
        <f t="shared" si="55"/>
        <v>0</v>
      </c>
      <c r="CU42" s="390">
        <f t="shared" si="55"/>
        <v>0</v>
      </c>
      <c r="CV42" s="391">
        <f t="shared" si="55"/>
        <v>0</v>
      </c>
      <c r="CW42" s="388">
        <f t="shared" si="55"/>
        <v>0</v>
      </c>
      <c r="CX42" s="388">
        <f t="shared" si="55"/>
        <v>0</v>
      </c>
      <c r="CY42" s="390">
        <f t="shared" si="55"/>
        <v>0</v>
      </c>
      <c r="CZ42" s="391">
        <f t="shared" si="55"/>
        <v>0</v>
      </c>
      <c r="DA42" s="388">
        <f t="shared" si="55"/>
        <v>0</v>
      </c>
      <c r="DB42" s="388">
        <f t="shared" si="55"/>
        <v>0</v>
      </c>
      <c r="DC42" s="390">
        <f t="shared" si="55"/>
        <v>0</v>
      </c>
      <c r="DD42"/>
      <c r="DE42"/>
      <c r="DF42"/>
      <c r="DG42"/>
      <c r="DH42"/>
      <c r="DI42"/>
      <c r="DJ42"/>
      <c r="DK42"/>
    </row>
    <row r="43" spans="2:115" ht="12.75" customHeight="1">
      <c r="B43" s="340">
        <v>8</v>
      </c>
      <c r="C43" s="394" t="str">
        <f>QCI!C22</f>
        <v>INSTALAÇÕES HIDRO-SANITÁRIAS</v>
      </c>
      <c r="D43" s="342" t="s">
        <v>58</v>
      </c>
      <c r="E43" s="343" t="s">
        <v>28</v>
      </c>
      <c r="F43" s="344">
        <f>QCI!Y22</f>
        <v>30735</v>
      </c>
      <c r="G43" s="345">
        <f>CronogFF!G23</f>
        <v>4.4115273043397935E-2</v>
      </c>
      <c r="H43" s="346"/>
      <c r="I43" s="347"/>
      <c r="J43" s="347"/>
      <c r="K43" s="348"/>
      <c r="L43" s="349">
        <f>CronogFF!H23</f>
        <v>0</v>
      </c>
      <c r="M43" s="350">
        <f>L43*QCI!$Y22*QCI!$R22/100</f>
        <v>0</v>
      </c>
      <c r="N43" s="351">
        <f>L43/100*QCI!$Y22*(QCI!$U22+QCI!$W22)</f>
        <v>0</v>
      </c>
      <c r="O43" s="352">
        <f>M43+N43</f>
        <v>0</v>
      </c>
      <c r="P43" s="353">
        <f>CronogFF!L23</f>
        <v>20</v>
      </c>
      <c r="Q43" s="354">
        <f>P43*QCI!$Y22*QCI!$R22/100</f>
        <v>5387.7323951999997</v>
      </c>
      <c r="R43" s="354">
        <f>P43/100*QCI!$Y22*(QCI!$U22+QCI!$W22)</f>
        <v>759.26760480000019</v>
      </c>
      <c r="S43" s="355">
        <f>Q43+R43</f>
        <v>6147</v>
      </c>
      <c r="T43" s="353">
        <f>CronogFF!P23</f>
        <v>30</v>
      </c>
      <c r="U43" s="354">
        <f>T43*QCI!$Y22*QCI!$R22/100</f>
        <v>8081.5985928</v>
      </c>
      <c r="V43" s="354">
        <f>T43/100*QCI!$Y22*(QCI!$U22+QCI!$W22)</f>
        <v>1138.9014072000002</v>
      </c>
      <c r="W43" s="355">
        <f>U43+V43</f>
        <v>9220.5</v>
      </c>
      <c r="X43" s="353">
        <f>CronogFF!T23</f>
        <v>50</v>
      </c>
      <c r="Y43" s="354">
        <f>X43*QCI!$Y22*QCI!$R22/100</f>
        <v>13469.330988</v>
      </c>
      <c r="Z43" s="354">
        <f>X43/100*QCI!$Y22*(QCI!$U22+QCI!$W22)</f>
        <v>1898.1690120000005</v>
      </c>
      <c r="AA43" s="355">
        <f>Y43+Z43</f>
        <v>15367.5</v>
      </c>
      <c r="AB43" s="353">
        <f>CronogFF!X23</f>
        <v>0</v>
      </c>
      <c r="AC43" s="354">
        <f>AB43*QCI!$Y22*QCI!$R22/100</f>
        <v>0</v>
      </c>
      <c r="AD43" s="354">
        <f>AB43/100*QCI!$Y22*(QCI!$U22+QCI!$W22)</f>
        <v>0</v>
      </c>
      <c r="AE43" s="355">
        <f>AC43+AD43</f>
        <v>0</v>
      </c>
      <c r="AF43" s="353">
        <f>CronogFF!AB23</f>
        <v>0</v>
      </c>
      <c r="AG43" s="354">
        <f>AF43*QCI!$Y22*QCI!$R22/100</f>
        <v>0</v>
      </c>
      <c r="AH43" s="354">
        <f>AF43/100*QCI!$Y22*(QCI!$U22+QCI!$W22)</f>
        <v>0</v>
      </c>
      <c r="AI43" s="355">
        <f>AG43+AH43</f>
        <v>0</v>
      </c>
      <c r="AJ43" s="353">
        <f>CronogFF!AF23</f>
        <v>0</v>
      </c>
      <c r="AK43" s="354">
        <f>AJ43*QCI!$Y22*QCI!$R22/100</f>
        <v>0</v>
      </c>
      <c r="AL43" s="354">
        <f>AJ43/100*QCI!$Y22*(QCI!$U22+QCI!$W22)</f>
        <v>0</v>
      </c>
      <c r="AM43" s="355">
        <f>AK43+AL43</f>
        <v>0</v>
      </c>
      <c r="AN43" s="353">
        <f>CronogFF!AJ23</f>
        <v>0</v>
      </c>
      <c r="AO43" s="354">
        <f>AN43*QCI!$Y22*QCI!$R22/100</f>
        <v>0</v>
      </c>
      <c r="AP43" s="354">
        <f>AN43/100*QCI!$Y22*(QCI!$U22+QCI!$W22)</f>
        <v>0</v>
      </c>
      <c r="AQ43" s="355">
        <f>AO43+AP43</f>
        <v>0</v>
      </c>
      <c r="AR43" s="353">
        <f>CronogFF!AN23</f>
        <v>0</v>
      </c>
      <c r="AS43" s="354">
        <f>AR43*QCI!$Y22*QCI!$R22/100</f>
        <v>0</v>
      </c>
      <c r="AT43" s="354">
        <f>AR43/100*QCI!$Y22*(QCI!$U22+QCI!$W22)</f>
        <v>0</v>
      </c>
      <c r="AU43" s="355">
        <f>AS43+AT43</f>
        <v>0</v>
      </c>
      <c r="AV43" s="353">
        <f>CronogFF!AR23</f>
        <v>0</v>
      </c>
      <c r="AW43" s="354">
        <f>AV43*QCI!$Y22*QCI!$R22/100</f>
        <v>0</v>
      </c>
      <c r="AX43" s="354">
        <f>AV43/100*QCI!$Y22*(QCI!$U22+QCI!$W22)</f>
        <v>0</v>
      </c>
      <c r="AY43" s="355">
        <f>AW43+AX43</f>
        <v>0</v>
      </c>
      <c r="AZ43" s="353">
        <f>CronogFF!AV23</f>
        <v>0</v>
      </c>
      <c r="BA43" s="354">
        <f>AZ43*QCI!$Y22*QCI!$R22/100</f>
        <v>0</v>
      </c>
      <c r="BB43" s="354">
        <f>AZ43/100*QCI!$Y22*(QCI!$U22+QCI!$W22)</f>
        <v>0</v>
      </c>
      <c r="BC43" s="355">
        <f>BA43+BB43</f>
        <v>0</v>
      </c>
      <c r="BD43" s="353">
        <f>CronogFF!AZ23</f>
        <v>0</v>
      </c>
      <c r="BE43" s="354">
        <f>BD43*QCI!$Y22*QCI!$R22/100</f>
        <v>0</v>
      </c>
      <c r="BF43" s="354">
        <f>BD43/100*QCI!$Y22*(QCI!$U22+QCI!$W22)</f>
        <v>0</v>
      </c>
      <c r="BG43" s="355">
        <f>BE43+BF43</f>
        <v>0</v>
      </c>
      <c r="BH43" s="353">
        <f>CronogFF!BD23</f>
        <v>0</v>
      </c>
      <c r="BI43" s="354">
        <f>BH43*QCI!$Y22*QCI!$R22/100</f>
        <v>0</v>
      </c>
      <c r="BJ43" s="354">
        <f>BH43/100*QCI!$Y22*(QCI!$U22+QCI!$W22)</f>
        <v>0</v>
      </c>
      <c r="BK43" s="355">
        <f>BI43+BJ43</f>
        <v>0</v>
      </c>
      <c r="BL43" s="353">
        <f>CronogFF!BH23</f>
        <v>0</v>
      </c>
      <c r="BM43" s="354">
        <f>BL43*QCI!$Y22*QCI!$R22/100</f>
        <v>0</v>
      </c>
      <c r="BN43" s="354">
        <f>BL43/100*QCI!$Y22*(QCI!$U22+QCI!$W22)</f>
        <v>0</v>
      </c>
      <c r="BO43" s="355">
        <f>BM43+BN43</f>
        <v>0</v>
      </c>
      <c r="BP43" s="353">
        <f>CronogFF!BL23</f>
        <v>0</v>
      </c>
      <c r="BQ43" s="354">
        <f>BP43*QCI!$Y22*QCI!$R22/100</f>
        <v>0</v>
      </c>
      <c r="BR43" s="354">
        <f>BP43/100*QCI!$Y22*(QCI!$U22+QCI!$W22)</f>
        <v>0</v>
      </c>
      <c r="BS43" s="355">
        <f>BQ43+BR43</f>
        <v>0</v>
      </c>
      <c r="BT43" s="353">
        <f>CronogFF!BP23</f>
        <v>0</v>
      </c>
      <c r="BU43" s="354">
        <f>BT43*QCI!$Y22*QCI!$R22/100</f>
        <v>0</v>
      </c>
      <c r="BV43" s="354">
        <f>BT43/100*QCI!$Y22*(QCI!$U22+QCI!$W22)</f>
        <v>0</v>
      </c>
      <c r="BW43" s="355">
        <f>BU43+BV43</f>
        <v>0</v>
      </c>
      <c r="BX43" s="353">
        <f>CronogFF!BT23</f>
        <v>0</v>
      </c>
      <c r="BY43" s="354">
        <f>BX43*QCI!$Y22*QCI!$R22/100</f>
        <v>0</v>
      </c>
      <c r="BZ43" s="354">
        <f>BX43/100*QCI!$Y22*(QCI!$U22+QCI!$W22)</f>
        <v>0</v>
      </c>
      <c r="CA43" s="355">
        <f>BY43+BZ43</f>
        <v>0</v>
      </c>
      <c r="CB43" s="353">
        <f>CronogFF!BX23</f>
        <v>0</v>
      </c>
      <c r="CC43" s="354">
        <f>CB43*QCI!$Y22*QCI!$R22/100</f>
        <v>0</v>
      </c>
      <c r="CD43" s="354">
        <f>CB43/100*QCI!$Y22*(QCI!$U22+QCI!$W22)</f>
        <v>0</v>
      </c>
      <c r="CE43" s="355">
        <f>CC43+CD43</f>
        <v>0</v>
      </c>
      <c r="CF43" s="353">
        <f>CronogFF!CB23</f>
        <v>0</v>
      </c>
      <c r="CG43" s="354">
        <f>CF43*QCI!$Y22*QCI!$R22/100</f>
        <v>0</v>
      </c>
      <c r="CH43" s="354">
        <f>CF43/100*QCI!$Y22*(QCI!$U22+QCI!$W22)</f>
        <v>0</v>
      </c>
      <c r="CI43" s="355">
        <f>CG43+CH43</f>
        <v>0</v>
      </c>
      <c r="CJ43" s="353">
        <f>CronogFF!CF23</f>
        <v>0</v>
      </c>
      <c r="CK43" s="354">
        <f>CJ43*QCI!$Y22*QCI!$R22/100</f>
        <v>0</v>
      </c>
      <c r="CL43" s="354">
        <f>CJ43/100*QCI!$Y22*(QCI!$U22+QCI!$W22)</f>
        <v>0</v>
      </c>
      <c r="CM43" s="355">
        <f>CK43+CL43</f>
        <v>0</v>
      </c>
      <c r="CN43" s="353">
        <f>CronogFF!CJ23</f>
        <v>0</v>
      </c>
      <c r="CO43" s="354">
        <f>CN43*QCI!$Y22*QCI!$R22/100</f>
        <v>0</v>
      </c>
      <c r="CP43" s="354">
        <f>CN43/100*QCI!$Y22*(QCI!$U22+QCI!$W22)</f>
        <v>0</v>
      </c>
      <c r="CQ43" s="355">
        <f>CO43+CP43</f>
        <v>0</v>
      </c>
      <c r="CR43" s="353">
        <f>CronogFF!CN23</f>
        <v>0</v>
      </c>
      <c r="CS43" s="354">
        <f>CR43*QCI!$Y22*QCI!$R22/100</f>
        <v>0</v>
      </c>
      <c r="CT43" s="354">
        <f>CR43/100*QCI!$Y22*(QCI!$U22+QCI!$W22)</f>
        <v>0</v>
      </c>
      <c r="CU43" s="355">
        <f>CS43+CT43</f>
        <v>0</v>
      </c>
      <c r="CV43" s="353">
        <f>CronogFF!CR23</f>
        <v>0</v>
      </c>
      <c r="CW43" s="354">
        <f>CV43*QCI!$Y22*QCI!$R22/100</f>
        <v>0</v>
      </c>
      <c r="CX43" s="354">
        <f>CV43/100*QCI!$Y22*(QCI!$U22+QCI!$W22)</f>
        <v>0</v>
      </c>
      <c r="CY43" s="355">
        <f>CW43+CX43</f>
        <v>0</v>
      </c>
      <c r="CZ43" s="353">
        <f>CronogFF!CV23</f>
        <v>0</v>
      </c>
      <c r="DA43" s="354">
        <f>CZ43*QCI!$Y22*QCI!$R22/100</f>
        <v>0</v>
      </c>
      <c r="DB43" s="354">
        <f>CZ43/100*QCI!$Y22*(QCI!$U22+QCI!$W22)</f>
        <v>0</v>
      </c>
      <c r="DC43" s="355">
        <f>DA43+DB43</f>
        <v>0</v>
      </c>
      <c r="DD43"/>
      <c r="DE43"/>
      <c r="DF43"/>
      <c r="DG43"/>
      <c r="DH43"/>
      <c r="DI43"/>
      <c r="DJ43"/>
      <c r="DK43"/>
    </row>
    <row r="44" spans="2:115" ht="12.75" customHeight="1">
      <c r="B44" s="356"/>
      <c r="C44" s="357"/>
      <c r="D44" s="358" t="s">
        <v>58</v>
      </c>
      <c r="E44" s="359" t="s">
        <v>29</v>
      </c>
      <c r="F44" s="360">
        <f>IF(F45&lt;&gt;0,F43-F45,0)</f>
        <v>0</v>
      </c>
      <c r="G44" s="361"/>
      <c r="H44" s="362"/>
      <c r="I44" s="363"/>
      <c r="J44" s="363"/>
      <c r="K44" s="364"/>
      <c r="L44" s="365">
        <f t="shared" ref="L44:W44" si="56">L43+H44</f>
        <v>0</v>
      </c>
      <c r="M44" s="365">
        <f t="shared" si="56"/>
        <v>0</v>
      </c>
      <c r="N44" s="366">
        <f t="shared" si="56"/>
        <v>0</v>
      </c>
      <c r="O44" s="367">
        <f t="shared" si="56"/>
        <v>0</v>
      </c>
      <c r="P44" s="368">
        <f t="shared" si="56"/>
        <v>20</v>
      </c>
      <c r="Q44" s="369">
        <f t="shared" si="56"/>
        <v>5387.7323951999997</v>
      </c>
      <c r="R44" s="370">
        <f t="shared" si="56"/>
        <v>759.26760480000019</v>
      </c>
      <c r="S44" s="371">
        <f t="shared" si="56"/>
        <v>6147</v>
      </c>
      <c r="T44" s="368">
        <f t="shared" si="56"/>
        <v>50</v>
      </c>
      <c r="U44" s="369">
        <f t="shared" si="56"/>
        <v>13469.330988</v>
      </c>
      <c r="V44" s="370">
        <f t="shared" si="56"/>
        <v>1898.1690120000003</v>
      </c>
      <c r="W44" s="371">
        <f t="shared" si="56"/>
        <v>15367.5</v>
      </c>
      <c r="X44" s="368">
        <f t="shared" ref="X44:BC44" si="57">X43+T44</f>
        <v>100</v>
      </c>
      <c r="Y44" s="369">
        <f t="shared" si="57"/>
        <v>26938.661975999999</v>
      </c>
      <c r="Z44" s="370">
        <f t="shared" si="57"/>
        <v>3796.3380240000006</v>
      </c>
      <c r="AA44" s="371">
        <f t="shared" si="57"/>
        <v>30735</v>
      </c>
      <c r="AB44" s="368">
        <f t="shared" si="57"/>
        <v>100</v>
      </c>
      <c r="AC44" s="369">
        <f t="shared" si="57"/>
        <v>26938.661975999999</v>
      </c>
      <c r="AD44" s="370">
        <f t="shared" si="57"/>
        <v>3796.3380240000006</v>
      </c>
      <c r="AE44" s="371">
        <f t="shared" si="57"/>
        <v>30735</v>
      </c>
      <c r="AF44" s="368">
        <f t="shared" si="57"/>
        <v>100</v>
      </c>
      <c r="AG44" s="369">
        <f t="shared" si="57"/>
        <v>26938.661975999999</v>
      </c>
      <c r="AH44" s="370">
        <f t="shared" si="57"/>
        <v>3796.3380240000006</v>
      </c>
      <c r="AI44" s="371">
        <f t="shared" si="57"/>
        <v>30735</v>
      </c>
      <c r="AJ44" s="368">
        <f t="shared" si="57"/>
        <v>100</v>
      </c>
      <c r="AK44" s="369">
        <f t="shared" si="57"/>
        <v>26938.661975999999</v>
      </c>
      <c r="AL44" s="370">
        <f t="shared" si="57"/>
        <v>3796.3380240000006</v>
      </c>
      <c r="AM44" s="371">
        <f t="shared" si="57"/>
        <v>30735</v>
      </c>
      <c r="AN44" s="368">
        <f t="shared" si="57"/>
        <v>100</v>
      </c>
      <c r="AO44" s="369">
        <f t="shared" si="57"/>
        <v>26938.661975999999</v>
      </c>
      <c r="AP44" s="370">
        <f t="shared" si="57"/>
        <v>3796.3380240000006</v>
      </c>
      <c r="AQ44" s="371">
        <f t="shared" si="57"/>
        <v>30735</v>
      </c>
      <c r="AR44" s="368">
        <f t="shared" si="57"/>
        <v>100</v>
      </c>
      <c r="AS44" s="369">
        <f t="shared" si="57"/>
        <v>26938.661975999999</v>
      </c>
      <c r="AT44" s="370">
        <f t="shared" si="57"/>
        <v>3796.3380240000006</v>
      </c>
      <c r="AU44" s="371">
        <f t="shared" si="57"/>
        <v>30735</v>
      </c>
      <c r="AV44" s="368">
        <f t="shared" si="57"/>
        <v>100</v>
      </c>
      <c r="AW44" s="369">
        <f t="shared" si="57"/>
        <v>26938.661975999999</v>
      </c>
      <c r="AX44" s="370">
        <f t="shared" si="57"/>
        <v>3796.3380240000006</v>
      </c>
      <c r="AY44" s="371">
        <f t="shared" si="57"/>
        <v>30735</v>
      </c>
      <c r="AZ44" s="368">
        <f t="shared" si="57"/>
        <v>100</v>
      </c>
      <c r="BA44" s="369">
        <f t="shared" si="57"/>
        <v>26938.661975999999</v>
      </c>
      <c r="BB44" s="370">
        <f t="shared" si="57"/>
        <v>3796.3380240000006</v>
      </c>
      <c r="BC44" s="371">
        <f t="shared" si="57"/>
        <v>30735</v>
      </c>
      <c r="BD44" s="368">
        <f t="shared" ref="BD44:CI44" si="58">BD43+AZ44</f>
        <v>100</v>
      </c>
      <c r="BE44" s="369">
        <f t="shared" si="58"/>
        <v>26938.661975999999</v>
      </c>
      <c r="BF44" s="370">
        <f t="shared" si="58"/>
        <v>3796.3380240000006</v>
      </c>
      <c r="BG44" s="371">
        <f t="shared" si="58"/>
        <v>30735</v>
      </c>
      <c r="BH44" s="368">
        <f t="shared" si="58"/>
        <v>100</v>
      </c>
      <c r="BI44" s="369">
        <f t="shared" si="58"/>
        <v>26938.661975999999</v>
      </c>
      <c r="BJ44" s="370">
        <f t="shared" si="58"/>
        <v>3796.3380240000006</v>
      </c>
      <c r="BK44" s="371">
        <f t="shared" si="58"/>
        <v>30735</v>
      </c>
      <c r="BL44" s="368">
        <f t="shared" si="58"/>
        <v>100</v>
      </c>
      <c r="BM44" s="369">
        <f t="shared" si="58"/>
        <v>26938.661975999999</v>
      </c>
      <c r="BN44" s="370">
        <f t="shared" si="58"/>
        <v>3796.3380240000006</v>
      </c>
      <c r="BO44" s="371">
        <f t="shared" si="58"/>
        <v>30735</v>
      </c>
      <c r="BP44" s="368">
        <f t="shared" si="58"/>
        <v>100</v>
      </c>
      <c r="BQ44" s="369">
        <f t="shared" si="58"/>
        <v>26938.661975999999</v>
      </c>
      <c r="BR44" s="370">
        <f t="shared" si="58"/>
        <v>3796.3380240000006</v>
      </c>
      <c r="BS44" s="371">
        <f t="shared" si="58"/>
        <v>30735</v>
      </c>
      <c r="BT44" s="368">
        <f t="shared" si="58"/>
        <v>100</v>
      </c>
      <c r="BU44" s="369">
        <f t="shared" si="58"/>
        <v>26938.661975999999</v>
      </c>
      <c r="BV44" s="370">
        <f t="shared" si="58"/>
        <v>3796.3380240000006</v>
      </c>
      <c r="BW44" s="371">
        <f t="shared" si="58"/>
        <v>30735</v>
      </c>
      <c r="BX44" s="368">
        <f t="shared" si="58"/>
        <v>100</v>
      </c>
      <c r="BY44" s="369">
        <f t="shared" si="58"/>
        <v>26938.661975999999</v>
      </c>
      <c r="BZ44" s="370">
        <f t="shared" si="58"/>
        <v>3796.3380240000006</v>
      </c>
      <c r="CA44" s="371">
        <f t="shared" si="58"/>
        <v>30735</v>
      </c>
      <c r="CB44" s="368">
        <f t="shared" si="58"/>
        <v>100</v>
      </c>
      <c r="CC44" s="369">
        <f t="shared" si="58"/>
        <v>26938.661975999999</v>
      </c>
      <c r="CD44" s="370">
        <f t="shared" si="58"/>
        <v>3796.3380240000006</v>
      </c>
      <c r="CE44" s="371">
        <f t="shared" si="58"/>
        <v>30735</v>
      </c>
      <c r="CF44" s="368">
        <f t="shared" si="58"/>
        <v>100</v>
      </c>
      <c r="CG44" s="369">
        <f t="shared" si="58"/>
        <v>26938.661975999999</v>
      </c>
      <c r="CH44" s="370">
        <f t="shared" si="58"/>
        <v>3796.3380240000006</v>
      </c>
      <c r="CI44" s="371">
        <f t="shared" si="58"/>
        <v>30735</v>
      </c>
      <c r="CJ44" s="368">
        <f t="shared" ref="CJ44:DC44" si="59">CJ43+CF44</f>
        <v>100</v>
      </c>
      <c r="CK44" s="369">
        <f t="shared" si="59"/>
        <v>26938.661975999999</v>
      </c>
      <c r="CL44" s="370">
        <f t="shared" si="59"/>
        <v>3796.3380240000006</v>
      </c>
      <c r="CM44" s="371">
        <f t="shared" si="59"/>
        <v>30735</v>
      </c>
      <c r="CN44" s="368">
        <f t="shared" si="59"/>
        <v>100</v>
      </c>
      <c r="CO44" s="369">
        <f t="shared" si="59"/>
        <v>26938.661975999999</v>
      </c>
      <c r="CP44" s="370">
        <f t="shared" si="59"/>
        <v>3796.3380240000006</v>
      </c>
      <c r="CQ44" s="371">
        <f t="shared" si="59"/>
        <v>30735</v>
      </c>
      <c r="CR44" s="368">
        <f t="shared" si="59"/>
        <v>100</v>
      </c>
      <c r="CS44" s="369">
        <f t="shared" si="59"/>
        <v>26938.661975999999</v>
      </c>
      <c r="CT44" s="370">
        <f t="shared" si="59"/>
        <v>3796.3380240000006</v>
      </c>
      <c r="CU44" s="371">
        <f t="shared" si="59"/>
        <v>30735</v>
      </c>
      <c r="CV44" s="368">
        <f t="shared" si="59"/>
        <v>100</v>
      </c>
      <c r="CW44" s="369">
        <f t="shared" si="59"/>
        <v>26938.661975999999</v>
      </c>
      <c r="CX44" s="370">
        <f t="shared" si="59"/>
        <v>3796.3380240000006</v>
      </c>
      <c r="CY44" s="371">
        <f t="shared" si="59"/>
        <v>30735</v>
      </c>
      <c r="CZ44" s="368">
        <f t="shared" si="59"/>
        <v>100</v>
      </c>
      <c r="DA44" s="369">
        <f t="shared" si="59"/>
        <v>26938.661975999999</v>
      </c>
      <c r="DB44" s="370">
        <f t="shared" si="59"/>
        <v>3796.3380240000006</v>
      </c>
      <c r="DC44" s="371">
        <f t="shared" si="59"/>
        <v>30735</v>
      </c>
      <c r="DD44"/>
      <c r="DE44"/>
      <c r="DF44"/>
      <c r="DG44"/>
      <c r="DH44"/>
      <c r="DI44"/>
      <c r="DJ44"/>
      <c r="DK44"/>
    </row>
    <row r="45" spans="2:115" ht="12.75" customHeight="1">
      <c r="B45" s="356"/>
      <c r="C45" s="357"/>
      <c r="D45" s="372" t="s">
        <v>59</v>
      </c>
      <c r="E45" s="373" t="s">
        <v>30</v>
      </c>
      <c r="F45" s="75"/>
      <c r="G45" s="374">
        <f>IF(F45=0,0,F45/F$115)</f>
        <v>0</v>
      </c>
      <c r="H45" s="375"/>
      <c r="I45" s="376"/>
      <c r="J45" s="376"/>
      <c r="K45" s="377"/>
      <c r="L45" s="378">
        <f>IF(O45&lt;&gt;0,(O45/$F45)*100,0)</f>
        <v>0</v>
      </c>
      <c r="M45" s="378">
        <f>ROUND(O45*QCI!$R$15,2)</f>
        <v>0</v>
      </c>
      <c r="N45" s="379">
        <f>O45-M45</f>
        <v>0</v>
      </c>
      <c r="O45" s="77"/>
      <c r="P45" s="380">
        <f>IF(S45&lt;&gt;0,(S45/$F45)*100,0)</f>
        <v>0</v>
      </c>
      <c r="Q45" s="378">
        <f>ROUND(S45*QCI!$R$15,2)</f>
        <v>0</v>
      </c>
      <c r="R45" s="378">
        <f>S45-Q45</f>
        <v>0</v>
      </c>
      <c r="S45" s="77"/>
      <c r="T45" s="380">
        <f>IF(W45&lt;&gt;0,(W45/$F45)*100,0)</f>
        <v>0</v>
      </c>
      <c r="U45" s="378">
        <f>ROUND(W45*QCI!$R$15,2)</f>
        <v>0</v>
      </c>
      <c r="V45" s="378">
        <f>W45-U45</f>
        <v>0</v>
      </c>
      <c r="W45" s="77"/>
      <c r="X45" s="380">
        <f>IF(AA45&lt;&gt;0,(AA45/$F45)*100,0)</f>
        <v>0</v>
      </c>
      <c r="Y45" s="378">
        <f>ROUND(AA45*QCI!$R$15,2)</f>
        <v>0</v>
      </c>
      <c r="Z45" s="378">
        <f>AA45-Y45</f>
        <v>0</v>
      </c>
      <c r="AA45" s="77"/>
      <c r="AB45" s="380">
        <f>IF(AE45&lt;&gt;0,(AE45/$F45)*100,0)</f>
        <v>0</v>
      </c>
      <c r="AC45" s="378">
        <f>ROUND(AE45*QCI!$R$15,2)</f>
        <v>0</v>
      </c>
      <c r="AD45" s="378">
        <f>AE45-AC45</f>
        <v>0</v>
      </c>
      <c r="AE45" s="77"/>
      <c r="AF45" s="380">
        <f>IF(AI45&lt;&gt;0,(AI45/$F45)*100,0)</f>
        <v>0</v>
      </c>
      <c r="AG45" s="378">
        <f>ROUND(AI45*QCI!$R$15,2)</f>
        <v>0</v>
      </c>
      <c r="AH45" s="378">
        <f>AI45-AG45</f>
        <v>0</v>
      </c>
      <c r="AI45" s="77"/>
      <c r="AJ45" s="380">
        <f>IF(AM45&lt;&gt;0,(AM45/$F45)*100,0)</f>
        <v>0</v>
      </c>
      <c r="AK45" s="378">
        <f>ROUND(AM45*QCI!$R$15,2)</f>
        <v>0</v>
      </c>
      <c r="AL45" s="378">
        <f>AM45-AK45</f>
        <v>0</v>
      </c>
      <c r="AM45" s="77"/>
      <c r="AN45" s="380">
        <f>IF(AQ45&lt;&gt;0,(AQ45/$F45)*100,0)</f>
        <v>0</v>
      </c>
      <c r="AO45" s="378">
        <f>ROUND(AQ45*QCI!$R$15,2)</f>
        <v>0</v>
      </c>
      <c r="AP45" s="378">
        <f>AQ45-AO45</f>
        <v>0</v>
      </c>
      <c r="AQ45" s="77"/>
      <c r="AR45" s="380">
        <f>IF(AU45&lt;&gt;0,(AU45/$F45)*100,0)</f>
        <v>0</v>
      </c>
      <c r="AS45" s="378">
        <f>ROUND(AU45*QCI!$R$15,2)</f>
        <v>0</v>
      </c>
      <c r="AT45" s="378">
        <f>AU45-AS45</f>
        <v>0</v>
      </c>
      <c r="AU45" s="77"/>
      <c r="AV45" s="380">
        <f>IF(AY45&lt;&gt;0,(AY45/$F45)*100,0)</f>
        <v>0</v>
      </c>
      <c r="AW45" s="378">
        <f>ROUND(AY45*QCI!$R$15,2)</f>
        <v>0</v>
      </c>
      <c r="AX45" s="378">
        <f>AY45-AW45</f>
        <v>0</v>
      </c>
      <c r="AY45" s="77"/>
      <c r="AZ45" s="380">
        <f>IF(BC45&lt;&gt;0,(BC45/$F45)*100,0)</f>
        <v>0</v>
      </c>
      <c r="BA45" s="378">
        <f>ROUND(BC45*QCI!$R$15,2)</f>
        <v>0</v>
      </c>
      <c r="BB45" s="378">
        <f>BC45-BA45</f>
        <v>0</v>
      </c>
      <c r="BC45" s="77"/>
      <c r="BD45" s="380">
        <f>IF(BG45&lt;&gt;0,(BG45/$F45)*100,0)</f>
        <v>0</v>
      </c>
      <c r="BE45" s="378">
        <f>ROUND(BG45*QCI!$R$15,2)</f>
        <v>0</v>
      </c>
      <c r="BF45" s="378">
        <f>BG45-BE45</f>
        <v>0</v>
      </c>
      <c r="BG45" s="77"/>
      <c r="BH45" s="380">
        <f>IF(BK45&lt;&gt;0,(BK45/$F45)*100,0)</f>
        <v>0</v>
      </c>
      <c r="BI45" s="378">
        <f>ROUND(BK45*QCI!$R$15,2)</f>
        <v>0</v>
      </c>
      <c r="BJ45" s="378">
        <f>BK45-BI45</f>
        <v>0</v>
      </c>
      <c r="BK45" s="77"/>
      <c r="BL45" s="380">
        <f>IF(BO45&lt;&gt;0,(BO45/$F45)*100,0)</f>
        <v>0</v>
      </c>
      <c r="BM45" s="378">
        <f>ROUND(BO45*QCI!$R$15,2)</f>
        <v>0</v>
      </c>
      <c r="BN45" s="378">
        <f>BO45-BM45</f>
        <v>0</v>
      </c>
      <c r="BO45" s="77"/>
      <c r="BP45" s="380">
        <f>IF(BS45&lt;&gt;0,(BS45/$F45)*100,0)</f>
        <v>0</v>
      </c>
      <c r="BQ45" s="378">
        <f>ROUND(BS45*QCI!$R$15,2)</f>
        <v>0</v>
      </c>
      <c r="BR45" s="378">
        <f>BS45-BQ45</f>
        <v>0</v>
      </c>
      <c r="BS45" s="77"/>
      <c r="BT45" s="380">
        <f>IF(BW45&lt;&gt;0,(BW45/$F45)*100,0)</f>
        <v>0</v>
      </c>
      <c r="BU45" s="378">
        <f>ROUND(BW45*QCI!$R$15,2)</f>
        <v>0</v>
      </c>
      <c r="BV45" s="378">
        <f>BW45-BU45</f>
        <v>0</v>
      </c>
      <c r="BW45" s="77"/>
      <c r="BX45" s="380">
        <f>IF(CA45&lt;&gt;0,(CA45/$F45)*100,0)</f>
        <v>0</v>
      </c>
      <c r="BY45" s="378">
        <f>ROUND(CA45*QCI!$R$15,2)</f>
        <v>0</v>
      </c>
      <c r="BZ45" s="378">
        <f>CA45-BY45</f>
        <v>0</v>
      </c>
      <c r="CA45" s="77"/>
      <c r="CB45" s="380">
        <f>IF(CE45&lt;&gt;0,(CE45/$F45)*100,0)</f>
        <v>0</v>
      </c>
      <c r="CC45" s="378">
        <f>ROUND(CE45*QCI!$R$15,2)</f>
        <v>0</v>
      </c>
      <c r="CD45" s="378">
        <f>CE45-CC45</f>
        <v>0</v>
      </c>
      <c r="CE45" s="77"/>
      <c r="CF45" s="380">
        <f>IF(CI45&lt;&gt;0,(CI45/$F45)*100,0)</f>
        <v>0</v>
      </c>
      <c r="CG45" s="378">
        <f>ROUND(CI45*QCI!$R$15,2)</f>
        <v>0</v>
      </c>
      <c r="CH45" s="378">
        <f>CI45-CG45</f>
        <v>0</v>
      </c>
      <c r="CI45" s="77"/>
      <c r="CJ45" s="380">
        <f>IF(CM45&lt;&gt;0,(CM45/$F45)*100,0)</f>
        <v>0</v>
      </c>
      <c r="CK45" s="378">
        <f>ROUND(CM45*QCI!$R$15,2)</f>
        <v>0</v>
      </c>
      <c r="CL45" s="378">
        <f>CM45-CK45</f>
        <v>0</v>
      </c>
      <c r="CM45" s="77"/>
      <c r="CN45" s="380">
        <f>IF(CQ45&lt;&gt;0,(CQ45/$F45)*100,0)</f>
        <v>0</v>
      </c>
      <c r="CO45" s="378">
        <f>ROUND(CQ45*QCI!$R$15,2)</f>
        <v>0</v>
      </c>
      <c r="CP45" s="378">
        <f>CQ45-CO45</f>
        <v>0</v>
      </c>
      <c r="CQ45" s="77"/>
      <c r="CR45" s="380">
        <f>IF(CU45&lt;&gt;0,(CU45/$F45)*100,0)</f>
        <v>0</v>
      </c>
      <c r="CS45" s="378">
        <f>ROUND(CU45*QCI!$R$15,2)</f>
        <v>0</v>
      </c>
      <c r="CT45" s="378">
        <f>CU45-CS45</f>
        <v>0</v>
      </c>
      <c r="CU45" s="77"/>
      <c r="CV45" s="380">
        <f>IF(CY45&lt;&gt;0,(CY45/$F45)*100,0)</f>
        <v>0</v>
      </c>
      <c r="CW45" s="378">
        <f>ROUND(CY45*QCI!$R$15,2)</f>
        <v>0</v>
      </c>
      <c r="CX45" s="378">
        <f>CY45-CW45</f>
        <v>0</v>
      </c>
      <c r="CY45" s="77"/>
      <c r="CZ45" s="380">
        <f>IF(DC45&lt;&gt;0,(DC45/$F45)*100,0)</f>
        <v>0</v>
      </c>
      <c r="DA45" s="378">
        <f>ROUND(DC45*QCI!$R$15,2)</f>
        <v>0</v>
      </c>
      <c r="DB45" s="378">
        <f>DC45-DA45</f>
        <v>0</v>
      </c>
      <c r="DC45" s="77"/>
      <c r="DD45"/>
      <c r="DE45"/>
      <c r="DF45"/>
      <c r="DG45"/>
      <c r="DH45"/>
      <c r="DI45"/>
      <c r="DJ45"/>
      <c r="DK45"/>
    </row>
    <row r="46" spans="2:115" ht="12.75" customHeight="1">
      <c r="B46" s="393"/>
      <c r="C46" s="357"/>
      <c r="D46" s="381" t="s">
        <v>60</v>
      </c>
      <c r="E46" s="382" t="s">
        <v>31</v>
      </c>
      <c r="F46" s="383">
        <f>IF(F45=0,F43,F45)</f>
        <v>30735</v>
      </c>
      <c r="G46" s="384"/>
      <c r="H46" s="385"/>
      <c r="I46" s="386"/>
      <c r="J46" s="386"/>
      <c r="K46" s="387"/>
      <c r="L46" s="388">
        <f t="shared" ref="L46:W46" si="60">L45+H46</f>
        <v>0</v>
      </c>
      <c r="M46" s="388">
        <f t="shared" si="60"/>
        <v>0</v>
      </c>
      <c r="N46" s="389">
        <f t="shared" si="60"/>
        <v>0</v>
      </c>
      <c r="O46" s="390">
        <f t="shared" si="60"/>
        <v>0</v>
      </c>
      <c r="P46" s="391">
        <f t="shared" si="60"/>
        <v>0</v>
      </c>
      <c r="Q46" s="388">
        <f t="shared" si="60"/>
        <v>0</v>
      </c>
      <c r="R46" s="388">
        <f t="shared" si="60"/>
        <v>0</v>
      </c>
      <c r="S46" s="390">
        <f t="shared" si="60"/>
        <v>0</v>
      </c>
      <c r="T46" s="391">
        <f t="shared" si="60"/>
        <v>0</v>
      </c>
      <c r="U46" s="388">
        <f t="shared" si="60"/>
        <v>0</v>
      </c>
      <c r="V46" s="388">
        <f t="shared" si="60"/>
        <v>0</v>
      </c>
      <c r="W46" s="390">
        <f t="shared" si="60"/>
        <v>0</v>
      </c>
      <c r="X46" s="391">
        <f t="shared" ref="X46:BC46" si="61">X45+T46</f>
        <v>0</v>
      </c>
      <c r="Y46" s="388">
        <f t="shared" si="61"/>
        <v>0</v>
      </c>
      <c r="Z46" s="388">
        <f t="shared" si="61"/>
        <v>0</v>
      </c>
      <c r="AA46" s="390">
        <f t="shared" si="61"/>
        <v>0</v>
      </c>
      <c r="AB46" s="391">
        <f t="shared" si="61"/>
        <v>0</v>
      </c>
      <c r="AC46" s="388">
        <f t="shared" si="61"/>
        <v>0</v>
      </c>
      <c r="AD46" s="388">
        <f t="shared" si="61"/>
        <v>0</v>
      </c>
      <c r="AE46" s="390">
        <f t="shared" si="61"/>
        <v>0</v>
      </c>
      <c r="AF46" s="391">
        <f t="shared" si="61"/>
        <v>0</v>
      </c>
      <c r="AG46" s="388">
        <f t="shared" si="61"/>
        <v>0</v>
      </c>
      <c r="AH46" s="388">
        <f t="shared" si="61"/>
        <v>0</v>
      </c>
      <c r="AI46" s="390">
        <f t="shared" si="61"/>
        <v>0</v>
      </c>
      <c r="AJ46" s="391">
        <f t="shared" si="61"/>
        <v>0</v>
      </c>
      <c r="AK46" s="388">
        <f t="shared" si="61"/>
        <v>0</v>
      </c>
      <c r="AL46" s="388">
        <f t="shared" si="61"/>
        <v>0</v>
      </c>
      <c r="AM46" s="390">
        <f t="shared" si="61"/>
        <v>0</v>
      </c>
      <c r="AN46" s="391">
        <f t="shared" si="61"/>
        <v>0</v>
      </c>
      <c r="AO46" s="388">
        <f t="shared" si="61"/>
        <v>0</v>
      </c>
      <c r="AP46" s="388">
        <f t="shared" si="61"/>
        <v>0</v>
      </c>
      <c r="AQ46" s="390">
        <f t="shared" si="61"/>
        <v>0</v>
      </c>
      <c r="AR46" s="391">
        <f t="shared" si="61"/>
        <v>0</v>
      </c>
      <c r="AS46" s="388">
        <f t="shared" si="61"/>
        <v>0</v>
      </c>
      <c r="AT46" s="388">
        <f t="shared" si="61"/>
        <v>0</v>
      </c>
      <c r="AU46" s="390">
        <f t="shared" si="61"/>
        <v>0</v>
      </c>
      <c r="AV46" s="391">
        <f t="shared" si="61"/>
        <v>0</v>
      </c>
      <c r="AW46" s="388">
        <f t="shared" si="61"/>
        <v>0</v>
      </c>
      <c r="AX46" s="388">
        <f t="shared" si="61"/>
        <v>0</v>
      </c>
      <c r="AY46" s="390">
        <f t="shared" si="61"/>
        <v>0</v>
      </c>
      <c r="AZ46" s="391">
        <f t="shared" si="61"/>
        <v>0</v>
      </c>
      <c r="BA46" s="388">
        <f t="shared" si="61"/>
        <v>0</v>
      </c>
      <c r="BB46" s="388">
        <f t="shared" si="61"/>
        <v>0</v>
      </c>
      <c r="BC46" s="390">
        <f t="shared" si="61"/>
        <v>0</v>
      </c>
      <c r="BD46" s="391">
        <f t="shared" ref="BD46:CI46" si="62">BD45+AZ46</f>
        <v>0</v>
      </c>
      <c r="BE46" s="388">
        <f t="shared" si="62"/>
        <v>0</v>
      </c>
      <c r="BF46" s="388">
        <f t="shared" si="62"/>
        <v>0</v>
      </c>
      <c r="BG46" s="390">
        <f t="shared" si="62"/>
        <v>0</v>
      </c>
      <c r="BH46" s="391">
        <f t="shared" si="62"/>
        <v>0</v>
      </c>
      <c r="BI46" s="388">
        <f t="shared" si="62"/>
        <v>0</v>
      </c>
      <c r="BJ46" s="388">
        <f t="shared" si="62"/>
        <v>0</v>
      </c>
      <c r="BK46" s="390">
        <f t="shared" si="62"/>
        <v>0</v>
      </c>
      <c r="BL46" s="391">
        <f t="shared" si="62"/>
        <v>0</v>
      </c>
      <c r="BM46" s="388">
        <f t="shared" si="62"/>
        <v>0</v>
      </c>
      <c r="BN46" s="388">
        <f t="shared" si="62"/>
        <v>0</v>
      </c>
      <c r="BO46" s="390">
        <f t="shared" si="62"/>
        <v>0</v>
      </c>
      <c r="BP46" s="391">
        <f t="shared" si="62"/>
        <v>0</v>
      </c>
      <c r="BQ46" s="388">
        <f t="shared" si="62"/>
        <v>0</v>
      </c>
      <c r="BR46" s="388">
        <f t="shared" si="62"/>
        <v>0</v>
      </c>
      <c r="BS46" s="390">
        <f t="shared" si="62"/>
        <v>0</v>
      </c>
      <c r="BT46" s="391">
        <f t="shared" si="62"/>
        <v>0</v>
      </c>
      <c r="BU46" s="388">
        <f t="shared" si="62"/>
        <v>0</v>
      </c>
      <c r="BV46" s="388">
        <f t="shared" si="62"/>
        <v>0</v>
      </c>
      <c r="BW46" s="390">
        <f t="shared" si="62"/>
        <v>0</v>
      </c>
      <c r="BX46" s="391">
        <f t="shared" si="62"/>
        <v>0</v>
      </c>
      <c r="BY46" s="388">
        <f t="shared" si="62"/>
        <v>0</v>
      </c>
      <c r="BZ46" s="388">
        <f t="shared" si="62"/>
        <v>0</v>
      </c>
      <c r="CA46" s="390">
        <f t="shared" si="62"/>
        <v>0</v>
      </c>
      <c r="CB46" s="391">
        <f t="shared" si="62"/>
        <v>0</v>
      </c>
      <c r="CC46" s="388">
        <f t="shared" si="62"/>
        <v>0</v>
      </c>
      <c r="CD46" s="388">
        <f t="shared" si="62"/>
        <v>0</v>
      </c>
      <c r="CE46" s="390">
        <f t="shared" si="62"/>
        <v>0</v>
      </c>
      <c r="CF46" s="391">
        <f t="shared" si="62"/>
        <v>0</v>
      </c>
      <c r="CG46" s="388">
        <f t="shared" si="62"/>
        <v>0</v>
      </c>
      <c r="CH46" s="388">
        <f t="shared" si="62"/>
        <v>0</v>
      </c>
      <c r="CI46" s="390">
        <f t="shared" si="62"/>
        <v>0</v>
      </c>
      <c r="CJ46" s="391">
        <f t="shared" ref="CJ46:DC46" si="63">CJ45+CF46</f>
        <v>0</v>
      </c>
      <c r="CK46" s="388">
        <f t="shared" si="63"/>
        <v>0</v>
      </c>
      <c r="CL46" s="388">
        <f t="shared" si="63"/>
        <v>0</v>
      </c>
      <c r="CM46" s="390">
        <f t="shared" si="63"/>
        <v>0</v>
      </c>
      <c r="CN46" s="391">
        <f t="shared" si="63"/>
        <v>0</v>
      </c>
      <c r="CO46" s="388">
        <f t="shared" si="63"/>
        <v>0</v>
      </c>
      <c r="CP46" s="388">
        <f t="shared" si="63"/>
        <v>0</v>
      </c>
      <c r="CQ46" s="390">
        <f t="shared" si="63"/>
        <v>0</v>
      </c>
      <c r="CR46" s="391">
        <f t="shared" si="63"/>
        <v>0</v>
      </c>
      <c r="CS46" s="388">
        <f t="shared" si="63"/>
        <v>0</v>
      </c>
      <c r="CT46" s="388">
        <f t="shared" si="63"/>
        <v>0</v>
      </c>
      <c r="CU46" s="390">
        <f t="shared" si="63"/>
        <v>0</v>
      </c>
      <c r="CV46" s="391">
        <f t="shared" si="63"/>
        <v>0</v>
      </c>
      <c r="CW46" s="388">
        <f t="shared" si="63"/>
        <v>0</v>
      </c>
      <c r="CX46" s="388">
        <f t="shared" si="63"/>
        <v>0</v>
      </c>
      <c r="CY46" s="390">
        <f t="shared" si="63"/>
        <v>0</v>
      </c>
      <c r="CZ46" s="391">
        <f t="shared" si="63"/>
        <v>0</v>
      </c>
      <c r="DA46" s="388">
        <f t="shared" si="63"/>
        <v>0</v>
      </c>
      <c r="DB46" s="388">
        <f t="shared" si="63"/>
        <v>0</v>
      </c>
      <c r="DC46" s="390">
        <f t="shared" si="63"/>
        <v>0</v>
      </c>
      <c r="DD46"/>
      <c r="DE46"/>
      <c r="DF46"/>
      <c r="DG46"/>
      <c r="DH46"/>
      <c r="DI46"/>
      <c r="DJ46"/>
      <c r="DK46"/>
    </row>
    <row r="47" spans="2:115" ht="12.75" customHeight="1">
      <c r="B47" s="340">
        <v>9</v>
      </c>
      <c r="C47" s="394" t="str">
        <f>QCI!C23</f>
        <v>REVESTIMENTOS INTERNO/EXTERNO</v>
      </c>
      <c r="D47" s="342" t="s">
        <v>58</v>
      </c>
      <c r="E47" s="343" t="s">
        <v>28</v>
      </c>
      <c r="F47" s="344">
        <f>QCI!Y23</f>
        <v>102546.63</v>
      </c>
      <c r="G47" s="345">
        <f>CronogFF!G24</f>
        <v>0.14718960735741995</v>
      </c>
      <c r="H47" s="346"/>
      <c r="I47" s="347"/>
      <c r="J47" s="347"/>
      <c r="K47" s="348"/>
      <c r="L47" s="349">
        <f>CronogFF!H24</f>
        <v>0</v>
      </c>
      <c r="M47" s="350">
        <f>L47*QCI!$Y23*QCI!$R23/100</f>
        <v>0</v>
      </c>
      <c r="N47" s="351">
        <f>L47/100*QCI!$Y23*(QCI!$U23+QCI!$W23)</f>
        <v>0</v>
      </c>
      <c r="O47" s="352">
        <f>M47+N47</f>
        <v>0</v>
      </c>
      <c r="P47" s="353">
        <f>CronogFF!L24</f>
        <v>0</v>
      </c>
      <c r="Q47" s="354">
        <f>P47*QCI!$Y23*QCI!$R23/100</f>
        <v>0</v>
      </c>
      <c r="R47" s="354">
        <f>P47/100*QCI!$Y23*(QCI!$U23+QCI!$W23)</f>
        <v>0</v>
      </c>
      <c r="S47" s="355">
        <f>Q47+R47</f>
        <v>0</v>
      </c>
      <c r="T47" s="353">
        <f>CronogFF!P24</f>
        <v>40</v>
      </c>
      <c r="U47" s="354">
        <f>T47*QCI!$Y23*QCI!$R23/100</f>
        <v>35952.093734803202</v>
      </c>
      <c r="V47" s="354">
        <f>T47/100*QCI!$Y23*(QCI!$U23+QCI!$W23)</f>
        <v>5066.5582651968016</v>
      </c>
      <c r="W47" s="355">
        <f>U47+V47</f>
        <v>41018.652000000002</v>
      </c>
      <c r="X47" s="353">
        <f>CronogFF!T24</f>
        <v>30</v>
      </c>
      <c r="Y47" s="354">
        <f>X47*QCI!$Y23*QCI!$R23/100</f>
        <v>26964.070301102405</v>
      </c>
      <c r="Z47" s="354">
        <f>X47/100*QCI!$Y23*(QCI!$U23+QCI!$W23)</f>
        <v>3799.9186988976012</v>
      </c>
      <c r="AA47" s="355">
        <f>Y47+Z47</f>
        <v>30763.989000000005</v>
      </c>
      <c r="AB47" s="353">
        <f>CronogFF!X24</f>
        <v>30</v>
      </c>
      <c r="AC47" s="354">
        <f>AB47*QCI!$Y23*QCI!$R23/100</f>
        <v>26964.070301102405</v>
      </c>
      <c r="AD47" s="354">
        <f>AB47/100*QCI!$Y23*(QCI!$U23+QCI!$W23)</f>
        <v>3799.9186988976012</v>
      </c>
      <c r="AE47" s="355">
        <f>AC47+AD47</f>
        <v>30763.989000000005</v>
      </c>
      <c r="AF47" s="353">
        <f>CronogFF!AB24</f>
        <v>0</v>
      </c>
      <c r="AG47" s="354">
        <f>AF47*QCI!$Y23*QCI!$R23/100</f>
        <v>0</v>
      </c>
      <c r="AH47" s="354">
        <f>AF47/100*QCI!$Y23*(QCI!$U23+QCI!$W23)</f>
        <v>0</v>
      </c>
      <c r="AI47" s="355">
        <f>AG47+AH47</f>
        <v>0</v>
      </c>
      <c r="AJ47" s="353">
        <f>CronogFF!AF24</f>
        <v>0</v>
      </c>
      <c r="AK47" s="354">
        <f>AJ47*QCI!$Y23*QCI!$R23/100</f>
        <v>0</v>
      </c>
      <c r="AL47" s="354">
        <f>AJ47/100*QCI!$Y23*(QCI!$U23+QCI!$W23)</f>
        <v>0</v>
      </c>
      <c r="AM47" s="355">
        <f>AK47+AL47</f>
        <v>0</v>
      </c>
      <c r="AN47" s="353">
        <f>CronogFF!AJ24</f>
        <v>0</v>
      </c>
      <c r="AO47" s="354">
        <f>AN47*QCI!$Y23*QCI!$R23/100</f>
        <v>0</v>
      </c>
      <c r="AP47" s="354">
        <f>AN47/100*QCI!$Y23*(QCI!$U23+QCI!$W23)</f>
        <v>0</v>
      </c>
      <c r="AQ47" s="355">
        <f>AO47+AP47</f>
        <v>0</v>
      </c>
      <c r="AR47" s="353">
        <f>CronogFF!AN24</f>
        <v>0</v>
      </c>
      <c r="AS47" s="354">
        <f>AR47*QCI!$Y23*QCI!$R23/100</f>
        <v>0</v>
      </c>
      <c r="AT47" s="354">
        <f>AR47/100*QCI!$Y23*(QCI!$U23+QCI!$W23)</f>
        <v>0</v>
      </c>
      <c r="AU47" s="355">
        <f>AS47+AT47</f>
        <v>0</v>
      </c>
      <c r="AV47" s="353">
        <f>CronogFF!AR24</f>
        <v>0</v>
      </c>
      <c r="AW47" s="354">
        <f>AV47*QCI!$Y23*QCI!$R23/100</f>
        <v>0</v>
      </c>
      <c r="AX47" s="354">
        <f>AV47/100*QCI!$Y23*(QCI!$U23+QCI!$W23)</f>
        <v>0</v>
      </c>
      <c r="AY47" s="355">
        <f>AW47+AX47</f>
        <v>0</v>
      </c>
      <c r="AZ47" s="353">
        <f>CronogFF!AV24</f>
        <v>0</v>
      </c>
      <c r="BA47" s="354">
        <f>AZ47*QCI!$Y23*QCI!$R23/100</f>
        <v>0</v>
      </c>
      <c r="BB47" s="354">
        <f>AZ47/100*QCI!$Y23*(QCI!$U23+QCI!$W23)</f>
        <v>0</v>
      </c>
      <c r="BC47" s="355">
        <f>BA47+BB47</f>
        <v>0</v>
      </c>
      <c r="BD47" s="353">
        <f>CronogFF!AZ24</f>
        <v>0</v>
      </c>
      <c r="BE47" s="354">
        <f>BD47*QCI!$Y23*QCI!$R23/100</f>
        <v>0</v>
      </c>
      <c r="BF47" s="354">
        <f>BD47/100*QCI!$Y23*(QCI!$U23+QCI!$W23)</f>
        <v>0</v>
      </c>
      <c r="BG47" s="355">
        <f>BE47+BF47</f>
        <v>0</v>
      </c>
      <c r="BH47" s="353">
        <f>CronogFF!BD24</f>
        <v>0</v>
      </c>
      <c r="BI47" s="354">
        <f>BH47*QCI!$Y23*QCI!$R23/100</f>
        <v>0</v>
      </c>
      <c r="BJ47" s="354">
        <f>BH47/100*QCI!$Y23*(QCI!$U23+QCI!$W23)</f>
        <v>0</v>
      </c>
      <c r="BK47" s="355">
        <f>BI47+BJ47</f>
        <v>0</v>
      </c>
      <c r="BL47" s="353">
        <f>CronogFF!BH24</f>
        <v>0</v>
      </c>
      <c r="BM47" s="354">
        <f>BL47*QCI!$Y23*QCI!$R23/100</f>
        <v>0</v>
      </c>
      <c r="BN47" s="354">
        <f>BL47/100*QCI!$Y23*(QCI!$U23+QCI!$W23)</f>
        <v>0</v>
      </c>
      <c r="BO47" s="355">
        <f>BM47+BN47</f>
        <v>0</v>
      </c>
      <c r="BP47" s="353">
        <f>CronogFF!BL24</f>
        <v>0</v>
      </c>
      <c r="BQ47" s="354">
        <f>BP47*QCI!$Y23*QCI!$R23/100</f>
        <v>0</v>
      </c>
      <c r="BR47" s="354">
        <f>BP47/100*QCI!$Y23*(QCI!$U23+QCI!$W23)</f>
        <v>0</v>
      </c>
      <c r="BS47" s="355">
        <f>BQ47+BR47</f>
        <v>0</v>
      </c>
      <c r="BT47" s="353">
        <f>CronogFF!BP24</f>
        <v>0</v>
      </c>
      <c r="BU47" s="354">
        <f>BT47*QCI!$Y23*QCI!$R23/100</f>
        <v>0</v>
      </c>
      <c r="BV47" s="354">
        <f>BT47/100*QCI!$Y23*(QCI!$U23+QCI!$W23)</f>
        <v>0</v>
      </c>
      <c r="BW47" s="355">
        <f>BU47+BV47</f>
        <v>0</v>
      </c>
      <c r="BX47" s="353">
        <f>CronogFF!BT24</f>
        <v>0</v>
      </c>
      <c r="BY47" s="354">
        <f>BX47*QCI!$Y23*QCI!$R23/100</f>
        <v>0</v>
      </c>
      <c r="BZ47" s="354">
        <f>BX47/100*QCI!$Y23*(QCI!$U23+QCI!$W23)</f>
        <v>0</v>
      </c>
      <c r="CA47" s="355">
        <f>BY47+BZ47</f>
        <v>0</v>
      </c>
      <c r="CB47" s="353">
        <f>CronogFF!BX24</f>
        <v>0</v>
      </c>
      <c r="CC47" s="354">
        <f>CB47*QCI!$Y23*QCI!$R23/100</f>
        <v>0</v>
      </c>
      <c r="CD47" s="354">
        <f>CB47/100*QCI!$Y23*(QCI!$U23+QCI!$W23)</f>
        <v>0</v>
      </c>
      <c r="CE47" s="355">
        <f>CC47+CD47</f>
        <v>0</v>
      </c>
      <c r="CF47" s="353">
        <f>CronogFF!CB24</f>
        <v>0</v>
      </c>
      <c r="CG47" s="354">
        <f>CF47*QCI!$Y23*QCI!$R23/100</f>
        <v>0</v>
      </c>
      <c r="CH47" s="354">
        <f>CF47/100*QCI!$Y23*(QCI!$U23+QCI!$W23)</f>
        <v>0</v>
      </c>
      <c r="CI47" s="355">
        <f>CG47+CH47</f>
        <v>0</v>
      </c>
      <c r="CJ47" s="353">
        <f>CronogFF!CF24</f>
        <v>0</v>
      </c>
      <c r="CK47" s="354">
        <f>CJ47*QCI!$Y23*QCI!$R23/100</f>
        <v>0</v>
      </c>
      <c r="CL47" s="354">
        <f>CJ47/100*QCI!$Y23*(QCI!$U23+QCI!$W23)</f>
        <v>0</v>
      </c>
      <c r="CM47" s="355">
        <f>CK47+CL47</f>
        <v>0</v>
      </c>
      <c r="CN47" s="353">
        <f>CronogFF!CJ24</f>
        <v>0</v>
      </c>
      <c r="CO47" s="354">
        <f>CN47*QCI!$Y23*QCI!$R23/100</f>
        <v>0</v>
      </c>
      <c r="CP47" s="354">
        <f>CN47/100*QCI!$Y23*(QCI!$U23+QCI!$W23)</f>
        <v>0</v>
      </c>
      <c r="CQ47" s="355">
        <f>CO47+CP47</f>
        <v>0</v>
      </c>
      <c r="CR47" s="353">
        <f>CronogFF!CN24</f>
        <v>0</v>
      </c>
      <c r="CS47" s="354">
        <f>CR47*QCI!$Y23*QCI!$R23/100</f>
        <v>0</v>
      </c>
      <c r="CT47" s="354">
        <f>CR47/100*QCI!$Y23*(QCI!$U23+QCI!$W23)</f>
        <v>0</v>
      </c>
      <c r="CU47" s="355">
        <f>CS47+CT47</f>
        <v>0</v>
      </c>
      <c r="CV47" s="353">
        <f>CronogFF!CR24</f>
        <v>0</v>
      </c>
      <c r="CW47" s="354">
        <f>CV47*QCI!$Y23*QCI!$R23/100</f>
        <v>0</v>
      </c>
      <c r="CX47" s="354">
        <f>CV47/100*QCI!$Y23*(QCI!$U23+QCI!$W23)</f>
        <v>0</v>
      </c>
      <c r="CY47" s="355">
        <f>CW47+CX47</f>
        <v>0</v>
      </c>
      <c r="CZ47" s="353">
        <f>CronogFF!CV24</f>
        <v>0</v>
      </c>
      <c r="DA47" s="354">
        <f>CZ47*QCI!$Y23*QCI!$R23/100</f>
        <v>0</v>
      </c>
      <c r="DB47" s="354">
        <f>CZ47/100*QCI!$Y23*(QCI!$U23+QCI!$W23)</f>
        <v>0</v>
      </c>
      <c r="DC47" s="355">
        <f>DA47+DB47</f>
        <v>0</v>
      </c>
      <c r="DD47"/>
      <c r="DE47"/>
      <c r="DF47"/>
      <c r="DG47"/>
      <c r="DH47"/>
      <c r="DI47"/>
      <c r="DJ47"/>
      <c r="DK47"/>
    </row>
    <row r="48" spans="2:115" ht="12.75" customHeight="1">
      <c r="B48" s="356"/>
      <c r="C48" s="357"/>
      <c r="D48" s="358" t="s">
        <v>58</v>
      </c>
      <c r="E48" s="359" t="s">
        <v>29</v>
      </c>
      <c r="F48" s="360">
        <f>IF(F49&lt;&gt;0,F47-F49,0)</f>
        <v>0</v>
      </c>
      <c r="G48" s="361"/>
      <c r="H48" s="362"/>
      <c r="I48" s="363"/>
      <c r="J48" s="363"/>
      <c r="K48" s="364"/>
      <c r="L48" s="365">
        <f t="shared" ref="L48:W48" si="64">L47+H48</f>
        <v>0</v>
      </c>
      <c r="M48" s="365">
        <f t="shared" si="64"/>
        <v>0</v>
      </c>
      <c r="N48" s="366">
        <f t="shared" si="64"/>
        <v>0</v>
      </c>
      <c r="O48" s="367">
        <f t="shared" si="64"/>
        <v>0</v>
      </c>
      <c r="P48" s="368">
        <f t="shared" si="64"/>
        <v>0</v>
      </c>
      <c r="Q48" s="369">
        <f t="shared" si="64"/>
        <v>0</v>
      </c>
      <c r="R48" s="370">
        <f t="shared" si="64"/>
        <v>0</v>
      </c>
      <c r="S48" s="371">
        <f t="shared" si="64"/>
        <v>0</v>
      </c>
      <c r="T48" s="368">
        <f t="shared" si="64"/>
        <v>40</v>
      </c>
      <c r="U48" s="369">
        <f t="shared" si="64"/>
        <v>35952.093734803202</v>
      </c>
      <c r="V48" s="370">
        <f t="shared" si="64"/>
        <v>5066.5582651968016</v>
      </c>
      <c r="W48" s="371">
        <f t="shared" si="64"/>
        <v>41018.652000000002</v>
      </c>
      <c r="X48" s="368">
        <f t="shared" ref="X48:BC48" si="65">X47+T48</f>
        <v>70</v>
      </c>
      <c r="Y48" s="369">
        <f t="shared" si="65"/>
        <v>62916.164035905604</v>
      </c>
      <c r="Z48" s="370">
        <f t="shared" si="65"/>
        <v>8866.4769640944032</v>
      </c>
      <c r="AA48" s="371">
        <f t="shared" si="65"/>
        <v>71782.641000000003</v>
      </c>
      <c r="AB48" s="368">
        <f t="shared" si="65"/>
        <v>100</v>
      </c>
      <c r="AC48" s="369">
        <f t="shared" si="65"/>
        <v>89880.234337008005</v>
      </c>
      <c r="AD48" s="370">
        <f t="shared" si="65"/>
        <v>12666.395662992005</v>
      </c>
      <c r="AE48" s="371">
        <f t="shared" si="65"/>
        <v>102546.63</v>
      </c>
      <c r="AF48" s="368">
        <f t="shared" si="65"/>
        <v>100</v>
      </c>
      <c r="AG48" s="369">
        <f t="shared" si="65"/>
        <v>89880.234337008005</v>
      </c>
      <c r="AH48" s="370">
        <f t="shared" si="65"/>
        <v>12666.395662992005</v>
      </c>
      <c r="AI48" s="371">
        <f t="shared" si="65"/>
        <v>102546.63</v>
      </c>
      <c r="AJ48" s="368">
        <f t="shared" si="65"/>
        <v>100</v>
      </c>
      <c r="AK48" s="369">
        <f t="shared" si="65"/>
        <v>89880.234337008005</v>
      </c>
      <c r="AL48" s="370">
        <f t="shared" si="65"/>
        <v>12666.395662992005</v>
      </c>
      <c r="AM48" s="371">
        <f t="shared" si="65"/>
        <v>102546.63</v>
      </c>
      <c r="AN48" s="368">
        <f t="shared" si="65"/>
        <v>100</v>
      </c>
      <c r="AO48" s="369">
        <f t="shared" si="65"/>
        <v>89880.234337008005</v>
      </c>
      <c r="AP48" s="370">
        <f t="shared" si="65"/>
        <v>12666.395662992005</v>
      </c>
      <c r="AQ48" s="371">
        <f t="shared" si="65"/>
        <v>102546.63</v>
      </c>
      <c r="AR48" s="368">
        <f t="shared" si="65"/>
        <v>100</v>
      </c>
      <c r="AS48" s="369">
        <f t="shared" si="65"/>
        <v>89880.234337008005</v>
      </c>
      <c r="AT48" s="370">
        <f t="shared" si="65"/>
        <v>12666.395662992005</v>
      </c>
      <c r="AU48" s="371">
        <f t="shared" si="65"/>
        <v>102546.63</v>
      </c>
      <c r="AV48" s="368">
        <f t="shared" si="65"/>
        <v>100</v>
      </c>
      <c r="AW48" s="369">
        <f t="shared" si="65"/>
        <v>89880.234337008005</v>
      </c>
      <c r="AX48" s="370">
        <f t="shared" si="65"/>
        <v>12666.395662992005</v>
      </c>
      <c r="AY48" s="371">
        <f t="shared" si="65"/>
        <v>102546.63</v>
      </c>
      <c r="AZ48" s="368">
        <f t="shared" si="65"/>
        <v>100</v>
      </c>
      <c r="BA48" s="369">
        <f t="shared" si="65"/>
        <v>89880.234337008005</v>
      </c>
      <c r="BB48" s="370">
        <f t="shared" si="65"/>
        <v>12666.395662992005</v>
      </c>
      <c r="BC48" s="371">
        <f t="shared" si="65"/>
        <v>102546.63</v>
      </c>
      <c r="BD48" s="368">
        <f t="shared" ref="BD48:CI48" si="66">BD47+AZ48</f>
        <v>100</v>
      </c>
      <c r="BE48" s="369">
        <f t="shared" si="66"/>
        <v>89880.234337008005</v>
      </c>
      <c r="BF48" s="370">
        <f t="shared" si="66"/>
        <v>12666.395662992005</v>
      </c>
      <c r="BG48" s="371">
        <f t="shared" si="66"/>
        <v>102546.63</v>
      </c>
      <c r="BH48" s="368">
        <f t="shared" si="66"/>
        <v>100</v>
      </c>
      <c r="BI48" s="369">
        <f t="shared" si="66"/>
        <v>89880.234337008005</v>
      </c>
      <c r="BJ48" s="370">
        <f t="shared" si="66"/>
        <v>12666.395662992005</v>
      </c>
      <c r="BK48" s="371">
        <f t="shared" si="66"/>
        <v>102546.63</v>
      </c>
      <c r="BL48" s="368">
        <f t="shared" si="66"/>
        <v>100</v>
      </c>
      <c r="BM48" s="369">
        <f t="shared" si="66"/>
        <v>89880.234337008005</v>
      </c>
      <c r="BN48" s="370">
        <f t="shared" si="66"/>
        <v>12666.395662992005</v>
      </c>
      <c r="BO48" s="371">
        <f t="shared" si="66"/>
        <v>102546.63</v>
      </c>
      <c r="BP48" s="368">
        <f t="shared" si="66"/>
        <v>100</v>
      </c>
      <c r="BQ48" s="369">
        <f t="shared" si="66"/>
        <v>89880.234337008005</v>
      </c>
      <c r="BR48" s="370">
        <f t="shared" si="66"/>
        <v>12666.395662992005</v>
      </c>
      <c r="BS48" s="371">
        <f t="shared" si="66"/>
        <v>102546.63</v>
      </c>
      <c r="BT48" s="368">
        <f t="shared" si="66"/>
        <v>100</v>
      </c>
      <c r="BU48" s="369">
        <f t="shared" si="66"/>
        <v>89880.234337008005</v>
      </c>
      <c r="BV48" s="370">
        <f t="shared" si="66"/>
        <v>12666.395662992005</v>
      </c>
      <c r="BW48" s="371">
        <f t="shared" si="66"/>
        <v>102546.63</v>
      </c>
      <c r="BX48" s="368">
        <f t="shared" si="66"/>
        <v>100</v>
      </c>
      <c r="BY48" s="369">
        <f t="shared" si="66"/>
        <v>89880.234337008005</v>
      </c>
      <c r="BZ48" s="370">
        <f t="shared" si="66"/>
        <v>12666.395662992005</v>
      </c>
      <c r="CA48" s="371">
        <f t="shared" si="66"/>
        <v>102546.63</v>
      </c>
      <c r="CB48" s="368">
        <f t="shared" si="66"/>
        <v>100</v>
      </c>
      <c r="CC48" s="369">
        <f t="shared" si="66"/>
        <v>89880.234337008005</v>
      </c>
      <c r="CD48" s="370">
        <f t="shared" si="66"/>
        <v>12666.395662992005</v>
      </c>
      <c r="CE48" s="371">
        <f t="shared" si="66"/>
        <v>102546.63</v>
      </c>
      <c r="CF48" s="368">
        <f t="shared" si="66"/>
        <v>100</v>
      </c>
      <c r="CG48" s="369">
        <f t="shared" si="66"/>
        <v>89880.234337008005</v>
      </c>
      <c r="CH48" s="370">
        <f t="shared" si="66"/>
        <v>12666.395662992005</v>
      </c>
      <c r="CI48" s="371">
        <f t="shared" si="66"/>
        <v>102546.63</v>
      </c>
      <c r="CJ48" s="368">
        <f t="shared" ref="CJ48:DC48" si="67">CJ47+CF48</f>
        <v>100</v>
      </c>
      <c r="CK48" s="369">
        <f t="shared" si="67"/>
        <v>89880.234337008005</v>
      </c>
      <c r="CL48" s="370">
        <f t="shared" si="67"/>
        <v>12666.395662992005</v>
      </c>
      <c r="CM48" s="371">
        <f t="shared" si="67"/>
        <v>102546.63</v>
      </c>
      <c r="CN48" s="368">
        <f t="shared" si="67"/>
        <v>100</v>
      </c>
      <c r="CO48" s="369">
        <f t="shared" si="67"/>
        <v>89880.234337008005</v>
      </c>
      <c r="CP48" s="370">
        <f t="shared" si="67"/>
        <v>12666.395662992005</v>
      </c>
      <c r="CQ48" s="371">
        <f t="shared" si="67"/>
        <v>102546.63</v>
      </c>
      <c r="CR48" s="368">
        <f t="shared" si="67"/>
        <v>100</v>
      </c>
      <c r="CS48" s="369">
        <f t="shared" si="67"/>
        <v>89880.234337008005</v>
      </c>
      <c r="CT48" s="370">
        <f t="shared" si="67"/>
        <v>12666.395662992005</v>
      </c>
      <c r="CU48" s="371">
        <f t="shared" si="67"/>
        <v>102546.63</v>
      </c>
      <c r="CV48" s="368">
        <f t="shared" si="67"/>
        <v>100</v>
      </c>
      <c r="CW48" s="369">
        <f t="shared" si="67"/>
        <v>89880.234337008005</v>
      </c>
      <c r="CX48" s="370">
        <f t="shared" si="67"/>
        <v>12666.395662992005</v>
      </c>
      <c r="CY48" s="371">
        <f t="shared" si="67"/>
        <v>102546.63</v>
      </c>
      <c r="CZ48" s="368">
        <f t="shared" si="67"/>
        <v>100</v>
      </c>
      <c r="DA48" s="369">
        <f t="shared" si="67"/>
        <v>89880.234337008005</v>
      </c>
      <c r="DB48" s="370">
        <f t="shared" si="67"/>
        <v>12666.395662992005</v>
      </c>
      <c r="DC48" s="371">
        <f t="shared" si="67"/>
        <v>102546.63</v>
      </c>
      <c r="DD48"/>
      <c r="DE48"/>
      <c r="DF48"/>
      <c r="DG48"/>
      <c r="DH48"/>
      <c r="DI48"/>
      <c r="DJ48"/>
      <c r="DK48"/>
    </row>
    <row r="49" spans="2:115" ht="12.75" customHeight="1">
      <c r="B49" s="356"/>
      <c r="C49" s="357"/>
      <c r="D49" s="372" t="s">
        <v>59</v>
      </c>
      <c r="E49" s="373" t="s">
        <v>30</v>
      </c>
      <c r="F49" s="75"/>
      <c r="G49" s="374">
        <f>IF(F49=0,0,F49/F$115)</f>
        <v>0</v>
      </c>
      <c r="H49" s="375"/>
      <c r="I49" s="376"/>
      <c r="J49" s="376"/>
      <c r="K49" s="377"/>
      <c r="L49" s="378">
        <f>IF(O49&lt;&gt;0,(O49/$F49)*100,0)</f>
        <v>0</v>
      </c>
      <c r="M49" s="378">
        <f>ROUND(O49*QCI!$R$15,2)</f>
        <v>0</v>
      </c>
      <c r="N49" s="379">
        <f>O49-M49</f>
        <v>0</v>
      </c>
      <c r="O49" s="77"/>
      <c r="P49" s="380">
        <f>IF(S49&lt;&gt;0,(S49/$F49)*100,0)</f>
        <v>0</v>
      </c>
      <c r="Q49" s="378">
        <f>ROUND(S49*QCI!$R$15,2)</f>
        <v>0</v>
      </c>
      <c r="R49" s="378">
        <f>S49-Q49</f>
        <v>0</v>
      </c>
      <c r="S49" s="77"/>
      <c r="T49" s="380">
        <f>IF(W49&lt;&gt;0,(W49/$F49)*100,0)</f>
        <v>0</v>
      </c>
      <c r="U49" s="378">
        <f>ROUND(W49*QCI!$R$15,2)</f>
        <v>0</v>
      </c>
      <c r="V49" s="378">
        <f>W49-U49</f>
        <v>0</v>
      </c>
      <c r="W49" s="77"/>
      <c r="X49" s="380">
        <f>IF(AA49&lt;&gt;0,(AA49/$F49)*100,0)</f>
        <v>0</v>
      </c>
      <c r="Y49" s="378">
        <f>ROUND(AA49*QCI!$R$15,2)</f>
        <v>0</v>
      </c>
      <c r="Z49" s="378">
        <f>AA49-Y49</f>
        <v>0</v>
      </c>
      <c r="AA49" s="77"/>
      <c r="AB49" s="380">
        <f>IF(AE49&lt;&gt;0,(AE49/$F49)*100,0)</f>
        <v>0</v>
      </c>
      <c r="AC49" s="378">
        <f>ROUND(AE49*QCI!$R$15,2)</f>
        <v>0</v>
      </c>
      <c r="AD49" s="378">
        <f>AE49-AC49</f>
        <v>0</v>
      </c>
      <c r="AE49" s="77"/>
      <c r="AF49" s="380">
        <f>IF(AI49&lt;&gt;0,(AI49/$F49)*100,0)</f>
        <v>0</v>
      </c>
      <c r="AG49" s="378">
        <f>ROUND(AI49*QCI!$R$15,2)</f>
        <v>0</v>
      </c>
      <c r="AH49" s="378">
        <f>AI49-AG49</f>
        <v>0</v>
      </c>
      <c r="AI49" s="77"/>
      <c r="AJ49" s="380">
        <f>IF(AM49&lt;&gt;0,(AM49/$F49)*100,0)</f>
        <v>0</v>
      </c>
      <c r="AK49" s="378">
        <f>ROUND(AM49*QCI!$R$15,2)</f>
        <v>0</v>
      </c>
      <c r="AL49" s="378">
        <f>AM49-AK49</f>
        <v>0</v>
      </c>
      <c r="AM49" s="77"/>
      <c r="AN49" s="380">
        <f>IF(AQ49&lt;&gt;0,(AQ49/$F49)*100,0)</f>
        <v>0</v>
      </c>
      <c r="AO49" s="378">
        <f>ROUND(AQ49*QCI!$R$15,2)</f>
        <v>0</v>
      </c>
      <c r="AP49" s="378">
        <f>AQ49-AO49</f>
        <v>0</v>
      </c>
      <c r="AQ49" s="77"/>
      <c r="AR49" s="380">
        <f>IF(AU49&lt;&gt;0,(AU49/$F49)*100,0)</f>
        <v>0</v>
      </c>
      <c r="AS49" s="378">
        <f>ROUND(AU49*QCI!$R$15,2)</f>
        <v>0</v>
      </c>
      <c r="AT49" s="378">
        <f>AU49-AS49</f>
        <v>0</v>
      </c>
      <c r="AU49" s="77"/>
      <c r="AV49" s="380">
        <f>IF(AY49&lt;&gt;0,(AY49/$F49)*100,0)</f>
        <v>0</v>
      </c>
      <c r="AW49" s="378">
        <f>ROUND(AY49*QCI!$R$15,2)</f>
        <v>0</v>
      </c>
      <c r="AX49" s="378">
        <f>AY49-AW49</f>
        <v>0</v>
      </c>
      <c r="AY49" s="77"/>
      <c r="AZ49" s="380">
        <f>IF(BC49&lt;&gt;0,(BC49/$F49)*100,0)</f>
        <v>0</v>
      </c>
      <c r="BA49" s="378">
        <f>ROUND(BC49*QCI!$R$15,2)</f>
        <v>0</v>
      </c>
      <c r="BB49" s="378">
        <f>BC49-BA49</f>
        <v>0</v>
      </c>
      <c r="BC49" s="77"/>
      <c r="BD49" s="380">
        <f>IF(BG49&lt;&gt;0,(BG49/$F49)*100,0)</f>
        <v>0</v>
      </c>
      <c r="BE49" s="378">
        <f>ROUND(BG49*QCI!$R$15,2)</f>
        <v>0</v>
      </c>
      <c r="BF49" s="378">
        <f>BG49-BE49</f>
        <v>0</v>
      </c>
      <c r="BG49" s="77"/>
      <c r="BH49" s="380">
        <f>IF(BK49&lt;&gt;0,(BK49/$F49)*100,0)</f>
        <v>0</v>
      </c>
      <c r="BI49" s="378">
        <f>ROUND(BK49*QCI!$R$15,2)</f>
        <v>0</v>
      </c>
      <c r="BJ49" s="378">
        <f>BK49-BI49</f>
        <v>0</v>
      </c>
      <c r="BK49" s="77"/>
      <c r="BL49" s="380">
        <f>IF(BO49&lt;&gt;0,(BO49/$F49)*100,0)</f>
        <v>0</v>
      </c>
      <c r="BM49" s="378">
        <f>ROUND(BO49*QCI!$R$15,2)</f>
        <v>0</v>
      </c>
      <c r="BN49" s="378">
        <f>BO49-BM49</f>
        <v>0</v>
      </c>
      <c r="BO49" s="77"/>
      <c r="BP49" s="380">
        <f>IF(BS49&lt;&gt;0,(BS49/$F49)*100,0)</f>
        <v>0</v>
      </c>
      <c r="BQ49" s="378">
        <f>ROUND(BS49*QCI!$R$15,2)</f>
        <v>0</v>
      </c>
      <c r="BR49" s="378">
        <f>BS49-BQ49</f>
        <v>0</v>
      </c>
      <c r="BS49" s="77"/>
      <c r="BT49" s="380">
        <f>IF(BW49&lt;&gt;0,(BW49/$F49)*100,0)</f>
        <v>0</v>
      </c>
      <c r="BU49" s="378">
        <f>ROUND(BW49*QCI!$R$15,2)</f>
        <v>0</v>
      </c>
      <c r="BV49" s="378">
        <f>BW49-BU49</f>
        <v>0</v>
      </c>
      <c r="BW49" s="77"/>
      <c r="BX49" s="380">
        <f>IF(CA49&lt;&gt;0,(CA49/$F49)*100,0)</f>
        <v>0</v>
      </c>
      <c r="BY49" s="378">
        <f>ROUND(CA49*QCI!$R$15,2)</f>
        <v>0</v>
      </c>
      <c r="BZ49" s="378">
        <f>CA49-BY49</f>
        <v>0</v>
      </c>
      <c r="CA49" s="77"/>
      <c r="CB49" s="380">
        <f>IF(CE49&lt;&gt;0,(CE49/$F49)*100,0)</f>
        <v>0</v>
      </c>
      <c r="CC49" s="378">
        <f>ROUND(CE49*QCI!$R$15,2)</f>
        <v>0</v>
      </c>
      <c r="CD49" s="378">
        <f>CE49-CC49</f>
        <v>0</v>
      </c>
      <c r="CE49" s="77"/>
      <c r="CF49" s="380">
        <f>IF(CI49&lt;&gt;0,(CI49/$F49)*100,0)</f>
        <v>0</v>
      </c>
      <c r="CG49" s="378">
        <f>ROUND(CI49*QCI!$R$15,2)</f>
        <v>0</v>
      </c>
      <c r="CH49" s="378">
        <f>CI49-CG49</f>
        <v>0</v>
      </c>
      <c r="CI49" s="77"/>
      <c r="CJ49" s="380">
        <f>IF(CM49&lt;&gt;0,(CM49/$F49)*100,0)</f>
        <v>0</v>
      </c>
      <c r="CK49" s="378">
        <f>ROUND(CM49*QCI!$R$15,2)</f>
        <v>0</v>
      </c>
      <c r="CL49" s="378">
        <f>CM49-CK49</f>
        <v>0</v>
      </c>
      <c r="CM49" s="77"/>
      <c r="CN49" s="380">
        <f>IF(CQ49&lt;&gt;0,(CQ49/$F49)*100,0)</f>
        <v>0</v>
      </c>
      <c r="CO49" s="378">
        <f>ROUND(CQ49*QCI!$R$15,2)</f>
        <v>0</v>
      </c>
      <c r="CP49" s="378">
        <f>CQ49-CO49</f>
        <v>0</v>
      </c>
      <c r="CQ49" s="77"/>
      <c r="CR49" s="380">
        <f>IF(CU49&lt;&gt;0,(CU49/$F49)*100,0)</f>
        <v>0</v>
      </c>
      <c r="CS49" s="378">
        <f>ROUND(CU49*QCI!$R$15,2)</f>
        <v>0</v>
      </c>
      <c r="CT49" s="378">
        <f>CU49-CS49</f>
        <v>0</v>
      </c>
      <c r="CU49" s="77"/>
      <c r="CV49" s="380">
        <f>IF(CY49&lt;&gt;0,(CY49/$F49)*100,0)</f>
        <v>0</v>
      </c>
      <c r="CW49" s="378">
        <f>ROUND(CY49*QCI!$R$15,2)</f>
        <v>0</v>
      </c>
      <c r="CX49" s="378">
        <f>CY49-CW49</f>
        <v>0</v>
      </c>
      <c r="CY49" s="77"/>
      <c r="CZ49" s="380">
        <f>IF(DC49&lt;&gt;0,(DC49/$F49)*100,0)</f>
        <v>0</v>
      </c>
      <c r="DA49" s="378">
        <f>ROUND(DC49*QCI!$R$15,2)</f>
        <v>0</v>
      </c>
      <c r="DB49" s="378">
        <f>DC49-DA49</f>
        <v>0</v>
      </c>
      <c r="DC49" s="77"/>
      <c r="DD49"/>
      <c r="DE49"/>
      <c r="DF49"/>
      <c r="DG49"/>
      <c r="DH49"/>
      <c r="DI49"/>
      <c r="DJ49"/>
      <c r="DK49"/>
    </row>
    <row r="50" spans="2:115" ht="12.75" customHeight="1">
      <c r="B50" s="393"/>
      <c r="C50" s="357"/>
      <c r="D50" s="381" t="s">
        <v>60</v>
      </c>
      <c r="E50" s="382" t="s">
        <v>31</v>
      </c>
      <c r="F50" s="383">
        <f>IF(F49=0,F47,F49)</f>
        <v>102546.63</v>
      </c>
      <c r="G50" s="384"/>
      <c r="H50" s="385"/>
      <c r="I50" s="386"/>
      <c r="J50" s="386"/>
      <c r="K50" s="387"/>
      <c r="L50" s="388">
        <f t="shared" ref="L50:W50" si="68">L49+H50</f>
        <v>0</v>
      </c>
      <c r="M50" s="388">
        <f t="shared" si="68"/>
        <v>0</v>
      </c>
      <c r="N50" s="389">
        <f t="shared" si="68"/>
        <v>0</v>
      </c>
      <c r="O50" s="390">
        <f t="shared" si="68"/>
        <v>0</v>
      </c>
      <c r="P50" s="391">
        <f t="shared" si="68"/>
        <v>0</v>
      </c>
      <c r="Q50" s="388">
        <f t="shared" si="68"/>
        <v>0</v>
      </c>
      <c r="R50" s="388">
        <f t="shared" si="68"/>
        <v>0</v>
      </c>
      <c r="S50" s="390">
        <f t="shared" si="68"/>
        <v>0</v>
      </c>
      <c r="T50" s="391">
        <f t="shared" si="68"/>
        <v>0</v>
      </c>
      <c r="U50" s="388">
        <f t="shared" si="68"/>
        <v>0</v>
      </c>
      <c r="V50" s="388">
        <f t="shared" si="68"/>
        <v>0</v>
      </c>
      <c r="W50" s="390">
        <f t="shared" si="68"/>
        <v>0</v>
      </c>
      <c r="X50" s="391">
        <f t="shared" ref="X50:BC50" si="69">X49+T50</f>
        <v>0</v>
      </c>
      <c r="Y50" s="388">
        <f t="shared" si="69"/>
        <v>0</v>
      </c>
      <c r="Z50" s="388">
        <f t="shared" si="69"/>
        <v>0</v>
      </c>
      <c r="AA50" s="390">
        <f t="shared" si="69"/>
        <v>0</v>
      </c>
      <c r="AB50" s="391">
        <f t="shared" si="69"/>
        <v>0</v>
      </c>
      <c r="AC50" s="388">
        <f t="shared" si="69"/>
        <v>0</v>
      </c>
      <c r="AD50" s="388">
        <f t="shared" si="69"/>
        <v>0</v>
      </c>
      <c r="AE50" s="390">
        <f t="shared" si="69"/>
        <v>0</v>
      </c>
      <c r="AF50" s="391">
        <f t="shared" si="69"/>
        <v>0</v>
      </c>
      <c r="AG50" s="388">
        <f t="shared" si="69"/>
        <v>0</v>
      </c>
      <c r="AH50" s="388">
        <f t="shared" si="69"/>
        <v>0</v>
      </c>
      <c r="AI50" s="390">
        <f t="shared" si="69"/>
        <v>0</v>
      </c>
      <c r="AJ50" s="391">
        <f t="shared" si="69"/>
        <v>0</v>
      </c>
      <c r="AK50" s="388">
        <f t="shared" si="69"/>
        <v>0</v>
      </c>
      <c r="AL50" s="388">
        <f t="shared" si="69"/>
        <v>0</v>
      </c>
      <c r="AM50" s="390">
        <f t="shared" si="69"/>
        <v>0</v>
      </c>
      <c r="AN50" s="391">
        <f t="shared" si="69"/>
        <v>0</v>
      </c>
      <c r="AO50" s="388">
        <f t="shared" si="69"/>
        <v>0</v>
      </c>
      <c r="AP50" s="388">
        <f t="shared" si="69"/>
        <v>0</v>
      </c>
      <c r="AQ50" s="390">
        <f t="shared" si="69"/>
        <v>0</v>
      </c>
      <c r="AR50" s="391">
        <f t="shared" si="69"/>
        <v>0</v>
      </c>
      <c r="AS50" s="388">
        <f t="shared" si="69"/>
        <v>0</v>
      </c>
      <c r="AT50" s="388">
        <f t="shared" si="69"/>
        <v>0</v>
      </c>
      <c r="AU50" s="390">
        <f t="shared" si="69"/>
        <v>0</v>
      </c>
      <c r="AV50" s="391">
        <f t="shared" si="69"/>
        <v>0</v>
      </c>
      <c r="AW50" s="388">
        <f t="shared" si="69"/>
        <v>0</v>
      </c>
      <c r="AX50" s="388">
        <f t="shared" si="69"/>
        <v>0</v>
      </c>
      <c r="AY50" s="390">
        <f t="shared" si="69"/>
        <v>0</v>
      </c>
      <c r="AZ50" s="391">
        <f t="shared" si="69"/>
        <v>0</v>
      </c>
      <c r="BA50" s="388">
        <f t="shared" si="69"/>
        <v>0</v>
      </c>
      <c r="BB50" s="388">
        <f t="shared" si="69"/>
        <v>0</v>
      </c>
      <c r="BC50" s="390">
        <f t="shared" si="69"/>
        <v>0</v>
      </c>
      <c r="BD50" s="391">
        <f t="shared" ref="BD50:CI50" si="70">BD49+AZ50</f>
        <v>0</v>
      </c>
      <c r="BE50" s="388">
        <f t="shared" si="70"/>
        <v>0</v>
      </c>
      <c r="BF50" s="388">
        <f t="shared" si="70"/>
        <v>0</v>
      </c>
      <c r="BG50" s="390">
        <f t="shared" si="70"/>
        <v>0</v>
      </c>
      <c r="BH50" s="391">
        <f t="shared" si="70"/>
        <v>0</v>
      </c>
      <c r="BI50" s="388">
        <f t="shared" si="70"/>
        <v>0</v>
      </c>
      <c r="BJ50" s="388">
        <f t="shared" si="70"/>
        <v>0</v>
      </c>
      <c r="BK50" s="390">
        <f t="shared" si="70"/>
        <v>0</v>
      </c>
      <c r="BL50" s="391">
        <f t="shared" si="70"/>
        <v>0</v>
      </c>
      <c r="BM50" s="388">
        <f t="shared" si="70"/>
        <v>0</v>
      </c>
      <c r="BN50" s="388">
        <f t="shared" si="70"/>
        <v>0</v>
      </c>
      <c r="BO50" s="390">
        <f t="shared" si="70"/>
        <v>0</v>
      </c>
      <c r="BP50" s="391">
        <f t="shared" si="70"/>
        <v>0</v>
      </c>
      <c r="BQ50" s="388">
        <f t="shared" si="70"/>
        <v>0</v>
      </c>
      <c r="BR50" s="388">
        <f t="shared" si="70"/>
        <v>0</v>
      </c>
      <c r="BS50" s="390">
        <f t="shared" si="70"/>
        <v>0</v>
      </c>
      <c r="BT50" s="391">
        <f t="shared" si="70"/>
        <v>0</v>
      </c>
      <c r="BU50" s="388">
        <f t="shared" si="70"/>
        <v>0</v>
      </c>
      <c r="BV50" s="388">
        <f t="shared" si="70"/>
        <v>0</v>
      </c>
      <c r="BW50" s="390">
        <f t="shared" si="70"/>
        <v>0</v>
      </c>
      <c r="BX50" s="391">
        <f t="shared" si="70"/>
        <v>0</v>
      </c>
      <c r="BY50" s="388">
        <f t="shared" si="70"/>
        <v>0</v>
      </c>
      <c r="BZ50" s="388">
        <f t="shared" si="70"/>
        <v>0</v>
      </c>
      <c r="CA50" s="390">
        <f t="shared" si="70"/>
        <v>0</v>
      </c>
      <c r="CB50" s="391">
        <f t="shared" si="70"/>
        <v>0</v>
      </c>
      <c r="CC50" s="388">
        <f t="shared" si="70"/>
        <v>0</v>
      </c>
      <c r="CD50" s="388">
        <f t="shared" si="70"/>
        <v>0</v>
      </c>
      <c r="CE50" s="390">
        <f t="shared" si="70"/>
        <v>0</v>
      </c>
      <c r="CF50" s="391">
        <f t="shared" si="70"/>
        <v>0</v>
      </c>
      <c r="CG50" s="388">
        <f t="shared" si="70"/>
        <v>0</v>
      </c>
      <c r="CH50" s="388">
        <f t="shared" si="70"/>
        <v>0</v>
      </c>
      <c r="CI50" s="390">
        <f t="shared" si="70"/>
        <v>0</v>
      </c>
      <c r="CJ50" s="391">
        <f t="shared" ref="CJ50:DC50" si="71">CJ49+CF50</f>
        <v>0</v>
      </c>
      <c r="CK50" s="388">
        <f t="shared" si="71"/>
        <v>0</v>
      </c>
      <c r="CL50" s="388">
        <f t="shared" si="71"/>
        <v>0</v>
      </c>
      <c r="CM50" s="390">
        <f t="shared" si="71"/>
        <v>0</v>
      </c>
      <c r="CN50" s="391">
        <f t="shared" si="71"/>
        <v>0</v>
      </c>
      <c r="CO50" s="388">
        <f t="shared" si="71"/>
        <v>0</v>
      </c>
      <c r="CP50" s="388">
        <f t="shared" si="71"/>
        <v>0</v>
      </c>
      <c r="CQ50" s="390">
        <f t="shared" si="71"/>
        <v>0</v>
      </c>
      <c r="CR50" s="391">
        <f t="shared" si="71"/>
        <v>0</v>
      </c>
      <c r="CS50" s="388">
        <f t="shared" si="71"/>
        <v>0</v>
      </c>
      <c r="CT50" s="388">
        <f t="shared" si="71"/>
        <v>0</v>
      </c>
      <c r="CU50" s="390">
        <f t="shared" si="71"/>
        <v>0</v>
      </c>
      <c r="CV50" s="391">
        <f t="shared" si="71"/>
        <v>0</v>
      </c>
      <c r="CW50" s="388">
        <f t="shared" si="71"/>
        <v>0</v>
      </c>
      <c r="CX50" s="388">
        <f t="shared" si="71"/>
        <v>0</v>
      </c>
      <c r="CY50" s="390">
        <f t="shared" si="71"/>
        <v>0</v>
      </c>
      <c r="CZ50" s="391">
        <f t="shared" si="71"/>
        <v>0</v>
      </c>
      <c r="DA50" s="388">
        <f t="shared" si="71"/>
        <v>0</v>
      </c>
      <c r="DB50" s="388">
        <f t="shared" si="71"/>
        <v>0</v>
      </c>
      <c r="DC50" s="390">
        <f t="shared" si="71"/>
        <v>0</v>
      </c>
      <c r="DD50"/>
      <c r="DE50"/>
      <c r="DF50"/>
      <c r="DG50"/>
      <c r="DH50"/>
      <c r="DI50"/>
      <c r="DJ50"/>
      <c r="DK50"/>
    </row>
    <row r="51" spans="2:115" ht="12.75" customHeight="1">
      <c r="B51" s="340">
        <v>10</v>
      </c>
      <c r="C51" s="394" t="str">
        <f>QCI!C24</f>
        <v>PISO INTERNO</v>
      </c>
      <c r="D51" s="342" t="s">
        <v>58</v>
      </c>
      <c r="E51" s="343" t="s">
        <v>28</v>
      </c>
      <c r="F51" s="344">
        <f>QCI!Y24</f>
        <v>80147.789999999994</v>
      </c>
      <c r="G51" s="345">
        <f>CronogFF!G25</f>
        <v>0.1150395848275555</v>
      </c>
      <c r="H51" s="346"/>
      <c r="I51" s="347"/>
      <c r="J51" s="347"/>
      <c r="K51" s="348"/>
      <c r="L51" s="349">
        <f>CronogFF!H25</f>
        <v>0</v>
      </c>
      <c r="M51" s="350">
        <f>L51*QCI!$Y24*QCI!$R24/100</f>
        <v>0</v>
      </c>
      <c r="N51" s="351">
        <f>L51/100*QCI!$Y24*(QCI!$U24+QCI!$W24)</f>
        <v>0</v>
      </c>
      <c r="O51" s="352">
        <f>M51+N51</f>
        <v>0</v>
      </c>
      <c r="P51" s="353">
        <f>CronogFF!L25</f>
        <v>0</v>
      </c>
      <c r="Q51" s="354">
        <f>P51*QCI!$Y24*QCI!$R24/100</f>
        <v>0</v>
      </c>
      <c r="R51" s="354">
        <f>P51/100*QCI!$Y24*(QCI!$U24+QCI!$W24)</f>
        <v>0</v>
      </c>
      <c r="S51" s="355">
        <f>Q51+R51</f>
        <v>0</v>
      </c>
      <c r="T51" s="353">
        <f>CronogFF!P25</f>
        <v>50</v>
      </c>
      <c r="U51" s="354">
        <f>T51*QCI!$Y24*QCI!$R24/100</f>
        <v>35124.031607831996</v>
      </c>
      <c r="V51" s="354">
        <f>T51/100*QCI!$Y24*(QCI!$U24+QCI!$W24)</f>
        <v>4949.8633921680012</v>
      </c>
      <c r="W51" s="355">
        <f>U51+V51</f>
        <v>40073.894999999997</v>
      </c>
      <c r="X51" s="353">
        <f>CronogFF!T25</f>
        <v>50</v>
      </c>
      <c r="Y51" s="354">
        <f>X51*QCI!$Y24*QCI!$R24/100</f>
        <v>35124.031607831996</v>
      </c>
      <c r="Z51" s="354">
        <f>X51/100*QCI!$Y24*(QCI!$U24+QCI!$W24)</f>
        <v>4949.8633921680012</v>
      </c>
      <c r="AA51" s="355">
        <f>Y51+Z51</f>
        <v>40073.894999999997</v>
      </c>
      <c r="AB51" s="353">
        <f>CronogFF!X25</f>
        <v>0</v>
      </c>
      <c r="AC51" s="354">
        <f>AB51*QCI!$Y24*QCI!$R24/100</f>
        <v>0</v>
      </c>
      <c r="AD51" s="354">
        <f>AB51/100*QCI!$Y24*(QCI!$U24+QCI!$W24)</f>
        <v>0</v>
      </c>
      <c r="AE51" s="355">
        <f>AC51+AD51</f>
        <v>0</v>
      </c>
      <c r="AF51" s="353">
        <f>CronogFF!AB25</f>
        <v>0</v>
      </c>
      <c r="AG51" s="354">
        <f>AF51*QCI!$Y24*QCI!$R24/100</f>
        <v>0</v>
      </c>
      <c r="AH51" s="354">
        <f>AF51/100*QCI!$Y24*(QCI!$U24+QCI!$W24)</f>
        <v>0</v>
      </c>
      <c r="AI51" s="355">
        <f>AG51+AH51</f>
        <v>0</v>
      </c>
      <c r="AJ51" s="353">
        <f>CronogFF!AF25</f>
        <v>0</v>
      </c>
      <c r="AK51" s="354">
        <f>AJ51*QCI!$Y24*QCI!$R24/100</f>
        <v>0</v>
      </c>
      <c r="AL51" s="354">
        <f>AJ51/100*QCI!$Y24*(QCI!$U24+QCI!$W24)</f>
        <v>0</v>
      </c>
      <c r="AM51" s="355">
        <f>AK51+AL51</f>
        <v>0</v>
      </c>
      <c r="AN51" s="353">
        <f>CronogFF!AJ25</f>
        <v>0</v>
      </c>
      <c r="AO51" s="354">
        <f>AN51*QCI!$Y24*QCI!$R24/100</f>
        <v>0</v>
      </c>
      <c r="AP51" s="354">
        <f>AN51/100*QCI!$Y24*(QCI!$U24+QCI!$W24)</f>
        <v>0</v>
      </c>
      <c r="AQ51" s="355">
        <f>AO51+AP51</f>
        <v>0</v>
      </c>
      <c r="AR51" s="353">
        <f>CronogFF!AN25</f>
        <v>0</v>
      </c>
      <c r="AS51" s="354">
        <f>AR51*QCI!$Y24*QCI!$R24/100</f>
        <v>0</v>
      </c>
      <c r="AT51" s="354">
        <f>AR51/100*QCI!$Y24*(QCI!$U24+QCI!$W24)</f>
        <v>0</v>
      </c>
      <c r="AU51" s="355">
        <f>AS51+AT51</f>
        <v>0</v>
      </c>
      <c r="AV51" s="353">
        <f>CronogFF!AR25</f>
        <v>0</v>
      </c>
      <c r="AW51" s="354">
        <f>AV51*QCI!$Y24*QCI!$R24/100</f>
        <v>0</v>
      </c>
      <c r="AX51" s="354">
        <f>AV51/100*QCI!$Y24*(QCI!$U24+QCI!$W24)</f>
        <v>0</v>
      </c>
      <c r="AY51" s="355">
        <f>AW51+AX51</f>
        <v>0</v>
      </c>
      <c r="AZ51" s="353">
        <f>CronogFF!AV25</f>
        <v>0</v>
      </c>
      <c r="BA51" s="354">
        <f>AZ51*QCI!$Y24*QCI!$R24/100</f>
        <v>0</v>
      </c>
      <c r="BB51" s="354">
        <f>AZ51/100*QCI!$Y24*(QCI!$U24+QCI!$W24)</f>
        <v>0</v>
      </c>
      <c r="BC51" s="355">
        <f>BA51+BB51</f>
        <v>0</v>
      </c>
      <c r="BD51" s="353">
        <f>CronogFF!AZ25</f>
        <v>0</v>
      </c>
      <c r="BE51" s="354">
        <f>BD51*QCI!$Y24*QCI!$R24/100</f>
        <v>0</v>
      </c>
      <c r="BF51" s="354">
        <f>BD51/100*QCI!$Y24*(QCI!$U24+QCI!$W24)</f>
        <v>0</v>
      </c>
      <c r="BG51" s="355">
        <f>BE51+BF51</f>
        <v>0</v>
      </c>
      <c r="BH51" s="353">
        <f>CronogFF!BD25</f>
        <v>0</v>
      </c>
      <c r="BI51" s="354">
        <f>BH51*QCI!$Y24*QCI!$R24/100</f>
        <v>0</v>
      </c>
      <c r="BJ51" s="354">
        <f>BH51/100*QCI!$Y24*(QCI!$U24+QCI!$W24)</f>
        <v>0</v>
      </c>
      <c r="BK51" s="355">
        <f>BI51+BJ51</f>
        <v>0</v>
      </c>
      <c r="BL51" s="353">
        <f>CronogFF!BH25</f>
        <v>0</v>
      </c>
      <c r="BM51" s="354">
        <f>BL51*QCI!$Y24*QCI!$R24/100</f>
        <v>0</v>
      </c>
      <c r="BN51" s="354">
        <f>BL51/100*QCI!$Y24*(QCI!$U24+QCI!$W24)</f>
        <v>0</v>
      </c>
      <c r="BO51" s="355">
        <f>BM51+BN51</f>
        <v>0</v>
      </c>
      <c r="BP51" s="353">
        <f>CronogFF!BL25</f>
        <v>0</v>
      </c>
      <c r="BQ51" s="354">
        <f>BP51*QCI!$Y24*QCI!$R24/100</f>
        <v>0</v>
      </c>
      <c r="BR51" s="354">
        <f>BP51/100*QCI!$Y24*(QCI!$U24+QCI!$W24)</f>
        <v>0</v>
      </c>
      <c r="BS51" s="355">
        <f>BQ51+BR51</f>
        <v>0</v>
      </c>
      <c r="BT51" s="353">
        <f>CronogFF!BP25</f>
        <v>0</v>
      </c>
      <c r="BU51" s="354">
        <f>BT51*QCI!$Y24*QCI!$R24/100</f>
        <v>0</v>
      </c>
      <c r="BV51" s="354">
        <f>BT51/100*QCI!$Y24*(QCI!$U24+QCI!$W24)</f>
        <v>0</v>
      </c>
      <c r="BW51" s="355">
        <f>BU51+BV51</f>
        <v>0</v>
      </c>
      <c r="BX51" s="353">
        <f>CronogFF!BT25</f>
        <v>0</v>
      </c>
      <c r="BY51" s="354">
        <f>BX51*QCI!$Y24*QCI!$R24/100</f>
        <v>0</v>
      </c>
      <c r="BZ51" s="354">
        <f>BX51/100*QCI!$Y24*(QCI!$U24+QCI!$W24)</f>
        <v>0</v>
      </c>
      <c r="CA51" s="355">
        <f>BY51+BZ51</f>
        <v>0</v>
      </c>
      <c r="CB51" s="353">
        <f>CronogFF!BX25</f>
        <v>0</v>
      </c>
      <c r="CC51" s="354">
        <f>CB51*QCI!$Y24*QCI!$R24/100</f>
        <v>0</v>
      </c>
      <c r="CD51" s="354">
        <f>CB51/100*QCI!$Y24*(QCI!$U24+QCI!$W24)</f>
        <v>0</v>
      </c>
      <c r="CE51" s="355">
        <f>CC51+CD51</f>
        <v>0</v>
      </c>
      <c r="CF51" s="353">
        <f>CronogFF!CB25</f>
        <v>0</v>
      </c>
      <c r="CG51" s="354">
        <f>CF51*QCI!$Y24*QCI!$R24/100</f>
        <v>0</v>
      </c>
      <c r="CH51" s="354">
        <f>CF51/100*QCI!$Y24*(QCI!$U24+QCI!$W24)</f>
        <v>0</v>
      </c>
      <c r="CI51" s="355">
        <f>CG51+CH51</f>
        <v>0</v>
      </c>
      <c r="CJ51" s="353">
        <f>CronogFF!CF25</f>
        <v>0</v>
      </c>
      <c r="CK51" s="354">
        <f>CJ51*QCI!$Y24*QCI!$R24/100</f>
        <v>0</v>
      </c>
      <c r="CL51" s="354">
        <f>CJ51/100*QCI!$Y24*(QCI!$U24+QCI!$W24)</f>
        <v>0</v>
      </c>
      <c r="CM51" s="355">
        <f>CK51+CL51</f>
        <v>0</v>
      </c>
      <c r="CN51" s="353">
        <f>CronogFF!CJ25</f>
        <v>0</v>
      </c>
      <c r="CO51" s="354">
        <f>CN51*QCI!$Y24*QCI!$R24/100</f>
        <v>0</v>
      </c>
      <c r="CP51" s="354">
        <f>CN51/100*QCI!$Y24*(QCI!$U24+QCI!$W24)</f>
        <v>0</v>
      </c>
      <c r="CQ51" s="355">
        <f>CO51+CP51</f>
        <v>0</v>
      </c>
      <c r="CR51" s="353">
        <f>CronogFF!CN25</f>
        <v>0</v>
      </c>
      <c r="CS51" s="354">
        <f>CR51*QCI!$Y24*QCI!$R24/100</f>
        <v>0</v>
      </c>
      <c r="CT51" s="354">
        <f>CR51/100*QCI!$Y24*(QCI!$U24+QCI!$W24)</f>
        <v>0</v>
      </c>
      <c r="CU51" s="355">
        <f>CS51+CT51</f>
        <v>0</v>
      </c>
      <c r="CV51" s="353">
        <f>CronogFF!CR25</f>
        <v>0</v>
      </c>
      <c r="CW51" s="354">
        <f>CV51*QCI!$Y24*QCI!$R24/100</f>
        <v>0</v>
      </c>
      <c r="CX51" s="354">
        <f>CV51/100*QCI!$Y24*(QCI!$U24+QCI!$W24)</f>
        <v>0</v>
      </c>
      <c r="CY51" s="355">
        <f>CW51+CX51</f>
        <v>0</v>
      </c>
      <c r="CZ51" s="353">
        <f>CronogFF!CV25</f>
        <v>0</v>
      </c>
      <c r="DA51" s="354">
        <f>CZ51*QCI!$Y24*QCI!$R24/100</f>
        <v>0</v>
      </c>
      <c r="DB51" s="354">
        <f>CZ51/100*QCI!$Y24*(QCI!$U24+QCI!$W24)</f>
        <v>0</v>
      </c>
      <c r="DC51" s="355">
        <f>DA51+DB51</f>
        <v>0</v>
      </c>
      <c r="DD51"/>
      <c r="DE51"/>
      <c r="DF51"/>
      <c r="DG51"/>
      <c r="DH51"/>
      <c r="DI51"/>
      <c r="DJ51"/>
      <c r="DK51"/>
    </row>
    <row r="52" spans="2:115" ht="12.75" customHeight="1">
      <c r="B52" s="356"/>
      <c r="C52" s="357"/>
      <c r="D52" s="358" t="s">
        <v>58</v>
      </c>
      <c r="E52" s="359" t="s">
        <v>29</v>
      </c>
      <c r="F52" s="360">
        <f>IF(F53&lt;&gt;0,F51-F53,0)</f>
        <v>0</v>
      </c>
      <c r="G52" s="361"/>
      <c r="H52" s="362"/>
      <c r="I52" s="363"/>
      <c r="J52" s="363"/>
      <c r="K52" s="364"/>
      <c r="L52" s="365">
        <f t="shared" ref="L52:W52" si="72">L51+H52</f>
        <v>0</v>
      </c>
      <c r="M52" s="365">
        <f t="shared" si="72"/>
        <v>0</v>
      </c>
      <c r="N52" s="366">
        <f t="shared" si="72"/>
        <v>0</v>
      </c>
      <c r="O52" s="367">
        <f t="shared" si="72"/>
        <v>0</v>
      </c>
      <c r="P52" s="368">
        <f t="shared" si="72"/>
        <v>0</v>
      </c>
      <c r="Q52" s="369">
        <f t="shared" si="72"/>
        <v>0</v>
      </c>
      <c r="R52" s="370">
        <f t="shared" si="72"/>
        <v>0</v>
      </c>
      <c r="S52" s="371">
        <f t="shared" si="72"/>
        <v>0</v>
      </c>
      <c r="T52" s="368">
        <f t="shared" si="72"/>
        <v>50</v>
      </c>
      <c r="U52" s="369">
        <f t="shared" si="72"/>
        <v>35124.031607831996</v>
      </c>
      <c r="V52" s="370">
        <f t="shared" si="72"/>
        <v>4949.8633921680012</v>
      </c>
      <c r="W52" s="371">
        <f t="shared" si="72"/>
        <v>40073.894999999997</v>
      </c>
      <c r="X52" s="368">
        <f t="shared" ref="X52:BC52" si="73">X51+T52</f>
        <v>100</v>
      </c>
      <c r="Y52" s="369">
        <f t="shared" si="73"/>
        <v>70248.063215663991</v>
      </c>
      <c r="Z52" s="370">
        <f t="shared" si="73"/>
        <v>9899.7267843360023</v>
      </c>
      <c r="AA52" s="371">
        <f t="shared" si="73"/>
        <v>80147.789999999994</v>
      </c>
      <c r="AB52" s="368">
        <f t="shared" si="73"/>
        <v>100</v>
      </c>
      <c r="AC52" s="369">
        <f t="shared" si="73"/>
        <v>70248.063215663991</v>
      </c>
      <c r="AD52" s="370">
        <f t="shared" si="73"/>
        <v>9899.7267843360023</v>
      </c>
      <c r="AE52" s="371">
        <f t="shared" si="73"/>
        <v>80147.789999999994</v>
      </c>
      <c r="AF52" s="368">
        <f t="shared" si="73"/>
        <v>100</v>
      </c>
      <c r="AG52" s="369">
        <f t="shared" si="73"/>
        <v>70248.063215663991</v>
      </c>
      <c r="AH52" s="370">
        <f t="shared" si="73"/>
        <v>9899.7267843360023</v>
      </c>
      <c r="AI52" s="371">
        <f t="shared" si="73"/>
        <v>80147.789999999994</v>
      </c>
      <c r="AJ52" s="368">
        <f t="shared" si="73"/>
        <v>100</v>
      </c>
      <c r="AK52" s="369">
        <f t="shared" si="73"/>
        <v>70248.063215663991</v>
      </c>
      <c r="AL52" s="370">
        <f t="shared" si="73"/>
        <v>9899.7267843360023</v>
      </c>
      <c r="AM52" s="371">
        <f t="shared" si="73"/>
        <v>80147.789999999994</v>
      </c>
      <c r="AN52" s="368">
        <f t="shared" si="73"/>
        <v>100</v>
      </c>
      <c r="AO52" s="369">
        <f t="shared" si="73"/>
        <v>70248.063215663991</v>
      </c>
      <c r="AP52" s="370">
        <f t="shared" si="73"/>
        <v>9899.7267843360023</v>
      </c>
      <c r="AQ52" s="371">
        <f t="shared" si="73"/>
        <v>80147.789999999994</v>
      </c>
      <c r="AR52" s="368">
        <f t="shared" si="73"/>
        <v>100</v>
      </c>
      <c r="AS52" s="369">
        <f t="shared" si="73"/>
        <v>70248.063215663991</v>
      </c>
      <c r="AT52" s="370">
        <f t="shared" si="73"/>
        <v>9899.7267843360023</v>
      </c>
      <c r="AU52" s="371">
        <f t="shared" si="73"/>
        <v>80147.789999999994</v>
      </c>
      <c r="AV52" s="368">
        <f t="shared" si="73"/>
        <v>100</v>
      </c>
      <c r="AW52" s="369">
        <f t="shared" si="73"/>
        <v>70248.063215663991</v>
      </c>
      <c r="AX52" s="370">
        <f t="shared" si="73"/>
        <v>9899.7267843360023</v>
      </c>
      <c r="AY52" s="371">
        <f t="shared" si="73"/>
        <v>80147.789999999994</v>
      </c>
      <c r="AZ52" s="368">
        <f t="shared" si="73"/>
        <v>100</v>
      </c>
      <c r="BA52" s="369">
        <f t="shared" si="73"/>
        <v>70248.063215663991</v>
      </c>
      <c r="BB52" s="370">
        <f t="shared" si="73"/>
        <v>9899.7267843360023</v>
      </c>
      <c r="BC52" s="371">
        <f t="shared" si="73"/>
        <v>80147.789999999994</v>
      </c>
      <c r="BD52" s="368">
        <f t="shared" ref="BD52:CI52" si="74">BD51+AZ52</f>
        <v>100</v>
      </c>
      <c r="BE52" s="369">
        <f t="shared" si="74"/>
        <v>70248.063215663991</v>
      </c>
      <c r="BF52" s="370">
        <f t="shared" si="74"/>
        <v>9899.7267843360023</v>
      </c>
      <c r="BG52" s="371">
        <f t="shared" si="74"/>
        <v>80147.789999999994</v>
      </c>
      <c r="BH52" s="368">
        <f t="shared" si="74"/>
        <v>100</v>
      </c>
      <c r="BI52" s="369">
        <f t="shared" si="74"/>
        <v>70248.063215663991</v>
      </c>
      <c r="BJ52" s="370">
        <f t="shared" si="74"/>
        <v>9899.7267843360023</v>
      </c>
      <c r="BK52" s="371">
        <f t="shared" si="74"/>
        <v>80147.789999999994</v>
      </c>
      <c r="BL52" s="368">
        <f t="shared" si="74"/>
        <v>100</v>
      </c>
      <c r="BM52" s="369">
        <f t="shared" si="74"/>
        <v>70248.063215663991</v>
      </c>
      <c r="BN52" s="370">
        <f t="shared" si="74"/>
        <v>9899.7267843360023</v>
      </c>
      <c r="BO52" s="371">
        <f t="shared" si="74"/>
        <v>80147.789999999994</v>
      </c>
      <c r="BP52" s="368">
        <f t="shared" si="74"/>
        <v>100</v>
      </c>
      <c r="BQ52" s="369">
        <f t="shared" si="74"/>
        <v>70248.063215663991</v>
      </c>
      <c r="BR52" s="370">
        <f t="shared" si="74"/>
        <v>9899.7267843360023</v>
      </c>
      <c r="BS52" s="371">
        <f t="shared" si="74"/>
        <v>80147.789999999994</v>
      </c>
      <c r="BT52" s="368">
        <f t="shared" si="74"/>
        <v>100</v>
      </c>
      <c r="BU52" s="369">
        <f t="shared" si="74"/>
        <v>70248.063215663991</v>
      </c>
      <c r="BV52" s="370">
        <f t="shared" si="74"/>
        <v>9899.7267843360023</v>
      </c>
      <c r="BW52" s="371">
        <f t="shared" si="74"/>
        <v>80147.789999999994</v>
      </c>
      <c r="BX52" s="368">
        <f t="shared" si="74"/>
        <v>100</v>
      </c>
      <c r="BY52" s="369">
        <f t="shared" si="74"/>
        <v>70248.063215663991</v>
      </c>
      <c r="BZ52" s="370">
        <f t="shared" si="74"/>
        <v>9899.7267843360023</v>
      </c>
      <c r="CA52" s="371">
        <f t="shared" si="74"/>
        <v>80147.789999999994</v>
      </c>
      <c r="CB52" s="368">
        <f t="shared" si="74"/>
        <v>100</v>
      </c>
      <c r="CC52" s="369">
        <f t="shared" si="74"/>
        <v>70248.063215663991</v>
      </c>
      <c r="CD52" s="370">
        <f t="shared" si="74"/>
        <v>9899.7267843360023</v>
      </c>
      <c r="CE52" s="371">
        <f t="shared" si="74"/>
        <v>80147.789999999994</v>
      </c>
      <c r="CF52" s="368">
        <f t="shared" si="74"/>
        <v>100</v>
      </c>
      <c r="CG52" s="369">
        <f t="shared" si="74"/>
        <v>70248.063215663991</v>
      </c>
      <c r="CH52" s="370">
        <f t="shared" si="74"/>
        <v>9899.7267843360023</v>
      </c>
      <c r="CI52" s="371">
        <f t="shared" si="74"/>
        <v>80147.789999999994</v>
      </c>
      <c r="CJ52" s="368">
        <f t="shared" ref="CJ52:DC52" si="75">CJ51+CF52</f>
        <v>100</v>
      </c>
      <c r="CK52" s="369">
        <f t="shared" si="75"/>
        <v>70248.063215663991</v>
      </c>
      <c r="CL52" s="370">
        <f t="shared" si="75"/>
        <v>9899.7267843360023</v>
      </c>
      <c r="CM52" s="371">
        <f t="shared" si="75"/>
        <v>80147.789999999994</v>
      </c>
      <c r="CN52" s="368">
        <f t="shared" si="75"/>
        <v>100</v>
      </c>
      <c r="CO52" s="369">
        <f t="shared" si="75"/>
        <v>70248.063215663991</v>
      </c>
      <c r="CP52" s="370">
        <f t="shared" si="75"/>
        <v>9899.7267843360023</v>
      </c>
      <c r="CQ52" s="371">
        <f t="shared" si="75"/>
        <v>80147.789999999994</v>
      </c>
      <c r="CR52" s="368">
        <f t="shared" si="75"/>
        <v>100</v>
      </c>
      <c r="CS52" s="369">
        <f t="shared" si="75"/>
        <v>70248.063215663991</v>
      </c>
      <c r="CT52" s="370">
        <f t="shared" si="75"/>
        <v>9899.7267843360023</v>
      </c>
      <c r="CU52" s="371">
        <f t="shared" si="75"/>
        <v>80147.789999999994</v>
      </c>
      <c r="CV52" s="368">
        <f t="shared" si="75"/>
        <v>100</v>
      </c>
      <c r="CW52" s="369">
        <f t="shared" si="75"/>
        <v>70248.063215663991</v>
      </c>
      <c r="CX52" s="370">
        <f t="shared" si="75"/>
        <v>9899.7267843360023</v>
      </c>
      <c r="CY52" s="371">
        <f t="shared" si="75"/>
        <v>80147.789999999994</v>
      </c>
      <c r="CZ52" s="368">
        <f t="shared" si="75"/>
        <v>100</v>
      </c>
      <c r="DA52" s="369">
        <f t="shared" si="75"/>
        <v>70248.063215663991</v>
      </c>
      <c r="DB52" s="370">
        <f t="shared" si="75"/>
        <v>9899.7267843360023</v>
      </c>
      <c r="DC52" s="371">
        <f t="shared" si="75"/>
        <v>80147.789999999994</v>
      </c>
      <c r="DD52"/>
      <c r="DE52"/>
      <c r="DF52"/>
      <c r="DG52"/>
      <c r="DH52"/>
      <c r="DI52"/>
      <c r="DJ52"/>
      <c r="DK52"/>
    </row>
    <row r="53" spans="2:115" ht="12.75" customHeight="1">
      <c r="B53" s="356"/>
      <c r="C53" s="357"/>
      <c r="D53" s="372" t="s">
        <v>59</v>
      </c>
      <c r="E53" s="373" t="s">
        <v>30</v>
      </c>
      <c r="F53" s="75"/>
      <c r="G53" s="374">
        <f>IF(F53=0,0,F53/F$115)</f>
        <v>0</v>
      </c>
      <c r="H53" s="375"/>
      <c r="I53" s="376"/>
      <c r="J53" s="376"/>
      <c r="K53" s="377"/>
      <c r="L53" s="378">
        <f>IF(O53&lt;&gt;0,(O53/$F53)*100,0)</f>
        <v>0</v>
      </c>
      <c r="M53" s="378">
        <f>ROUND(O53*QCI!$R$15,2)</f>
        <v>0</v>
      </c>
      <c r="N53" s="379">
        <f>O53-M53</f>
        <v>0</v>
      </c>
      <c r="O53" s="77"/>
      <c r="P53" s="380">
        <f>IF(S53&lt;&gt;0,(S53/$F53)*100,0)</f>
        <v>0</v>
      </c>
      <c r="Q53" s="378">
        <f>ROUND(S53*QCI!$R$15,2)</f>
        <v>0</v>
      </c>
      <c r="R53" s="378">
        <f>S53-Q53</f>
        <v>0</v>
      </c>
      <c r="S53" s="77"/>
      <c r="T53" s="380">
        <f>IF(W53&lt;&gt;0,(W53/$F53)*100,0)</f>
        <v>0</v>
      </c>
      <c r="U53" s="378">
        <f>ROUND(W53*QCI!$R$15,2)</f>
        <v>0</v>
      </c>
      <c r="V53" s="378">
        <f>W53-U53</f>
        <v>0</v>
      </c>
      <c r="W53" s="77"/>
      <c r="X53" s="380">
        <f>IF(AA53&lt;&gt;0,(AA53/$F53)*100,0)</f>
        <v>0</v>
      </c>
      <c r="Y53" s="378">
        <f>ROUND(AA53*QCI!$R$15,2)</f>
        <v>0</v>
      </c>
      <c r="Z53" s="378">
        <f>AA53-Y53</f>
        <v>0</v>
      </c>
      <c r="AA53" s="77"/>
      <c r="AB53" s="380">
        <f>IF(AE53&lt;&gt;0,(AE53/$F53)*100,0)</f>
        <v>0</v>
      </c>
      <c r="AC53" s="378">
        <f>ROUND(AE53*QCI!$R$15,2)</f>
        <v>0</v>
      </c>
      <c r="AD53" s="378">
        <f>AE53-AC53</f>
        <v>0</v>
      </c>
      <c r="AE53" s="77"/>
      <c r="AF53" s="380">
        <f>IF(AI53&lt;&gt;0,(AI53/$F53)*100,0)</f>
        <v>0</v>
      </c>
      <c r="AG53" s="378">
        <f>ROUND(AI53*QCI!$R$15,2)</f>
        <v>0</v>
      </c>
      <c r="AH53" s="378">
        <f>AI53-AG53</f>
        <v>0</v>
      </c>
      <c r="AI53" s="77"/>
      <c r="AJ53" s="380">
        <f>IF(AM53&lt;&gt;0,(AM53/$F53)*100,0)</f>
        <v>0</v>
      </c>
      <c r="AK53" s="378">
        <f>ROUND(AM53*QCI!$R$15,2)</f>
        <v>0</v>
      </c>
      <c r="AL53" s="378">
        <f>AM53-AK53</f>
        <v>0</v>
      </c>
      <c r="AM53" s="77"/>
      <c r="AN53" s="380">
        <f>IF(AQ53&lt;&gt;0,(AQ53/$F53)*100,0)</f>
        <v>0</v>
      </c>
      <c r="AO53" s="378">
        <f>ROUND(AQ53*QCI!$R$15,2)</f>
        <v>0</v>
      </c>
      <c r="AP53" s="378">
        <f>AQ53-AO53</f>
        <v>0</v>
      </c>
      <c r="AQ53" s="77"/>
      <c r="AR53" s="380">
        <f>IF(AU53&lt;&gt;0,(AU53/$F53)*100,0)</f>
        <v>0</v>
      </c>
      <c r="AS53" s="378">
        <f>ROUND(AU53*QCI!$R$15,2)</f>
        <v>0</v>
      </c>
      <c r="AT53" s="378">
        <f>AU53-AS53</f>
        <v>0</v>
      </c>
      <c r="AU53" s="77"/>
      <c r="AV53" s="380">
        <f>IF(AY53&lt;&gt;0,(AY53/$F53)*100,0)</f>
        <v>0</v>
      </c>
      <c r="AW53" s="378">
        <f>ROUND(AY53*QCI!$R$15,2)</f>
        <v>0</v>
      </c>
      <c r="AX53" s="378">
        <f>AY53-AW53</f>
        <v>0</v>
      </c>
      <c r="AY53" s="77"/>
      <c r="AZ53" s="380">
        <f>IF(BC53&lt;&gt;0,(BC53/$F53)*100,0)</f>
        <v>0</v>
      </c>
      <c r="BA53" s="378">
        <f>ROUND(BC53*QCI!$R$15,2)</f>
        <v>0</v>
      </c>
      <c r="BB53" s="378">
        <f>BC53-BA53</f>
        <v>0</v>
      </c>
      <c r="BC53" s="77"/>
      <c r="BD53" s="380">
        <f>IF(BG53&lt;&gt;0,(BG53/$F53)*100,0)</f>
        <v>0</v>
      </c>
      <c r="BE53" s="378">
        <f>ROUND(BG53*QCI!$R$15,2)</f>
        <v>0</v>
      </c>
      <c r="BF53" s="378">
        <f>BG53-BE53</f>
        <v>0</v>
      </c>
      <c r="BG53" s="77"/>
      <c r="BH53" s="380">
        <f>IF(BK53&lt;&gt;0,(BK53/$F53)*100,0)</f>
        <v>0</v>
      </c>
      <c r="BI53" s="378">
        <f>ROUND(BK53*QCI!$R$15,2)</f>
        <v>0</v>
      </c>
      <c r="BJ53" s="378">
        <f>BK53-BI53</f>
        <v>0</v>
      </c>
      <c r="BK53" s="77"/>
      <c r="BL53" s="380">
        <f>IF(BO53&lt;&gt;0,(BO53/$F53)*100,0)</f>
        <v>0</v>
      </c>
      <c r="BM53" s="378">
        <f>ROUND(BO53*QCI!$R$15,2)</f>
        <v>0</v>
      </c>
      <c r="BN53" s="378">
        <f>BO53-BM53</f>
        <v>0</v>
      </c>
      <c r="BO53" s="77"/>
      <c r="BP53" s="380">
        <f>IF(BS53&lt;&gt;0,(BS53/$F53)*100,0)</f>
        <v>0</v>
      </c>
      <c r="BQ53" s="378">
        <f>ROUND(BS53*QCI!$R$15,2)</f>
        <v>0</v>
      </c>
      <c r="BR53" s="378">
        <f>BS53-BQ53</f>
        <v>0</v>
      </c>
      <c r="BS53" s="77"/>
      <c r="BT53" s="380">
        <f>IF(BW53&lt;&gt;0,(BW53/$F53)*100,0)</f>
        <v>0</v>
      </c>
      <c r="BU53" s="378">
        <f>ROUND(BW53*QCI!$R$15,2)</f>
        <v>0</v>
      </c>
      <c r="BV53" s="378">
        <f>BW53-BU53</f>
        <v>0</v>
      </c>
      <c r="BW53" s="77"/>
      <c r="BX53" s="380">
        <f>IF(CA53&lt;&gt;0,(CA53/$F53)*100,0)</f>
        <v>0</v>
      </c>
      <c r="BY53" s="378">
        <f>ROUND(CA53*QCI!$R$15,2)</f>
        <v>0</v>
      </c>
      <c r="BZ53" s="378">
        <f>CA53-BY53</f>
        <v>0</v>
      </c>
      <c r="CA53" s="77"/>
      <c r="CB53" s="380">
        <f>IF(CE53&lt;&gt;0,(CE53/$F53)*100,0)</f>
        <v>0</v>
      </c>
      <c r="CC53" s="378">
        <f>ROUND(CE53*QCI!$R$15,2)</f>
        <v>0</v>
      </c>
      <c r="CD53" s="378">
        <f>CE53-CC53</f>
        <v>0</v>
      </c>
      <c r="CE53" s="77"/>
      <c r="CF53" s="380">
        <f>IF(CI53&lt;&gt;0,(CI53/$F53)*100,0)</f>
        <v>0</v>
      </c>
      <c r="CG53" s="378">
        <f>ROUND(CI53*QCI!$R$15,2)</f>
        <v>0</v>
      </c>
      <c r="CH53" s="378">
        <f>CI53-CG53</f>
        <v>0</v>
      </c>
      <c r="CI53" s="77"/>
      <c r="CJ53" s="380">
        <f>IF(CM53&lt;&gt;0,(CM53/$F53)*100,0)</f>
        <v>0</v>
      </c>
      <c r="CK53" s="378">
        <f>ROUND(CM53*QCI!$R$15,2)</f>
        <v>0</v>
      </c>
      <c r="CL53" s="378">
        <f>CM53-CK53</f>
        <v>0</v>
      </c>
      <c r="CM53" s="77"/>
      <c r="CN53" s="380">
        <f>IF(CQ53&lt;&gt;0,(CQ53/$F53)*100,0)</f>
        <v>0</v>
      </c>
      <c r="CO53" s="378">
        <f>ROUND(CQ53*QCI!$R$15,2)</f>
        <v>0</v>
      </c>
      <c r="CP53" s="378">
        <f>CQ53-CO53</f>
        <v>0</v>
      </c>
      <c r="CQ53" s="77"/>
      <c r="CR53" s="380">
        <f>IF(CU53&lt;&gt;0,(CU53/$F53)*100,0)</f>
        <v>0</v>
      </c>
      <c r="CS53" s="378">
        <f>ROUND(CU53*QCI!$R$15,2)</f>
        <v>0</v>
      </c>
      <c r="CT53" s="378">
        <f>CU53-CS53</f>
        <v>0</v>
      </c>
      <c r="CU53" s="77"/>
      <c r="CV53" s="380">
        <f>IF(CY53&lt;&gt;0,(CY53/$F53)*100,0)</f>
        <v>0</v>
      </c>
      <c r="CW53" s="378">
        <f>ROUND(CY53*QCI!$R$15,2)</f>
        <v>0</v>
      </c>
      <c r="CX53" s="378">
        <f>CY53-CW53</f>
        <v>0</v>
      </c>
      <c r="CY53" s="77"/>
      <c r="CZ53" s="380">
        <f>IF(DC53&lt;&gt;0,(DC53/$F53)*100,0)</f>
        <v>0</v>
      </c>
      <c r="DA53" s="378">
        <f>ROUND(DC53*QCI!$R$15,2)</f>
        <v>0</v>
      </c>
      <c r="DB53" s="378">
        <f>DC53-DA53</f>
        <v>0</v>
      </c>
      <c r="DC53" s="77"/>
      <c r="DD53"/>
      <c r="DE53"/>
      <c r="DF53"/>
      <c r="DG53"/>
      <c r="DH53"/>
      <c r="DI53"/>
      <c r="DJ53"/>
      <c r="DK53"/>
    </row>
    <row r="54" spans="2:115" ht="12.75" customHeight="1">
      <c r="B54" s="393"/>
      <c r="C54" s="357"/>
      <c r="D54" s="381" t="s">
        <v>60</v>
      </c>
      <c r="E54" s="382" t="s">
        <v>31</v>
      </c>
      <c r="F54" s="383">
        <f>IF(F53=0,F51,F53)</f>
        <v>80147.789999999994</v>
      </c>
      <c r="G54" s="384"/>
      <c r="H54" s="385"/>
      <c r="I54" s="386"/>
      <c r="J54" s="386"/>
      <c r="K54" s="387"/>
      <c r="L54" s="388">
        <f t="shared" ref="L54:W54" si="76">L53+H54</f>
        <v>0</v>
      </c>
      <c r="M54" s="388">
        <f t="shared" si="76"/>
        <v>0</v>
      </c>
      <c r="N54" s="389">
        <f t="shared" si="76"/>
        <v>0</v>
      </c>
      <c r="O54" s="390">
        <f t="shared" si="76"/>
        <v>0</v>
      </c>
      <c r="P54" s="391">
        <f t="shared" si="76"/>
        <v>0</v>
      </c>
      <c r="Q54" s="388">
        <f t="shared" si="76"/>
        <v>0</v>
      </c>
      <c r="R54" s="388">
        <f t="shared" si="76"/>
        <v>0</v>
      </c>
      <c r="S54" s="390">
        <f t="shared" si="76"/>
        <v>0</v>
      </c>
      <c r="T54" s="391">
        <f t="shared" si="76"/>
        <v>0</v>
      </c>
      <c r="U54" s="388">
        <f t="shared" si="76"/>
        <v>0</v>
      </c>
      <c r="V54" s="388">
        <f t="shared" si="76"/>
        <v>0</v>
      </c>
      <c r="W54" s="390">
        <f t="shared" si="76"/>
        <v>0</v>
      </c>
      <c r="X54" s="391">
        <f t="shared" ref="X54:BC54" si="77">X53+T54</f>
        <v>0</v>
      </c>
      <c r="Y54" s="388">
        <f t="shared" si="77"/>
        <v>0</v>
      </c>
      <c r="Z54" s="388">
        <f t="shared" si="77"/>
        <v>0</v>
      </c>
      <c r="AA54" s="390">
        <f t="shared" si="77"/>
        <v>0</v>
      </c>
      <c r="AB54" s="391">
        <f t="shared" si="77"/>
        <v>0</v>
      </c>
      <c r="AC54" s="388">
        <f t="shared" si="77"/>
        <v>0</v>
      </c>
      <c r="AD54" s="388">
        <f t="shared" si="77"/>
        <v>0</v>
      </c>
      <c r="AE54" s="390">
        <f t="shared" si="77"/>
        <v>0</v>
      </c>
      <c r="AF54" s="391">
        <f t="shared" si="77"/>
        <v>0</v>
      </c>
      <c r="AG54" s="388">
        <f t="shared" si="77"/>
        <v>0</v>
      </c>
      <c r="AH54" s="388">
        <f t="shared" si="77"/>
        <v>0</v>
      </c>
      <c r="AI54" s="390">
        <f t="shared" si="77"/>
        <v>0</v>
      </c>
      <c r="AJ54" s="391">
        <f t="shared" si="77"/>
        <v>0</v>
      </c>
      <c r="AK54" s="388">
        <f t="shared" si="77"/>
        <v>0</v>
      </c>
      <c r="AL54" s="388">
        <f t="shared" si="77"/>
        <v>0</v>
      </c>
      <c r="AM54" s="390">
        <f t="shared" si="77"/>
        <v>0</v>
      </c>
      <c r="AN54" s="391">
        <f t="shared" si="77"/>
        <v>0</v>
      </c>
      <c r="AO54" s="388">
        <f t="shared" si="77"/>
        <v>0</v>
      </c>
      <c r="AP54" s="388">
        <f t="shared" si="77"/>
        <v>0</v>
      </c>
      <c r="AQ54" s="390">
        <f t="shared" si="77"/>
        <v>0</v>
      </c>
      <c r="AR54" s="391">
        <f t="shared" si="77"/>
        <v>0</v>
      </c>
      <c r="AS54" s="388">
        <f t="shared" si="77"/>
        <v>0</v>
      </c>
      <c r="AT54" s="388">
        <f t="shared" si="77"/>
        <v>0</v>
      </c>
      <c r="AU54" s="390">
        <f t="shared" si="77"/>
        <v>0</v>
      </c>
      <c r="AV54" s="391">
        <f t="shared" si="77"/>
        <v>0</v>
      </c>
      <c r="AW54" s="388">
        <f t="shared" si="77"/>
        <v>0</v>
      </c>
      <c r="AX54" s="388">
        <f t="shared" si="77"/>
        <v>0</v>
      </c>
      <c r="AY54" s="390">
        <f t="shared" si="77"/>
        <v>0</v>
      </c>
      <c r="AZ54" s="391">
        <f t="shared" si="77"/>
        <v>0</v>
      </c>
      <c r="BA54" s="388">
        <f t="shared" si="77"/>
        <v>0</v>
      </c>
      <c r="BB54" s="388">
        <f t="shared" si="77"/>
        <v>0</v>
      </c>
      <c r="BC54" s="390">
        <f t="shared" si="77"/>
        <v>0</v>
      </c>
      <c r="BD54" s="391">
        <f t="shared" ref="BD54:CI54" si="78">BD53+AZ54</f>
        <v>0</v>
      </c>
      <c r="BE54" s="388">
        <f t="shared" si="78"/>
        <v>0</v>
      </c>
      <c r="BF54" s="388">
        <f t="shared" si="78"/>
        <v>0</v>
      </c>
      <c r="BG54" s="390">
        <f t="shared" si="78"/>
        <v>0</v>
      </c>
      <c r="BH54" s="391">
        <f t="shared" si="78"/>
        <v>0</v>
      </c>
      <c r="BI54" s="388">
        <f t="shared" si="78"/>
        <v>0</v>
      </c>
      <c r="BJ54" s="388">
        <f t="shared" si="78"/>
        <v>0</v>
      </c>
      <c r="BK54" s="390">
        <f t="shared" si="78"/>
        <v>0</v>
      </c>
      <c r="BL54" s="391">
        <f t="shared" si="78"/>
        <v>0</v>
      </c>
      <c r="BM54" s="388">
        <f t="shared" si="78"/>
        <v>0</v>
      </c>
      <c r="BN54" s="388">
        <f t="shared" si="78"/>
        <v>0</v>
      </c>
      <c r="BO54" s="390">
        <f t="shared" si="78"/>
        <v>0</v>
      </c>
      <c r="BP54" s="391">
        <f t="shared" si="78"/>
        <v>0</v>
      </c>
      <c r="BQ54" s="388">
        <f t="shared" si="78"/>
        <v>0</v>
      </c>
      <c r="BR54" s="388">
        <f t="shared" si="78"/>
        <v>0</v>
      </c>
      <c r="BS54" s="390">
        <f t="shared" si="78"/>
        <v>0</v>
      </c>
      <c r="BT54" s="391">
        <f t="shared" si="78"/>
        <v>0</v>
      </c>
      <c r="BU54" s="388">
        <f t="shared" si="78"/>
        <v>0</v>
      </c>
      <c r="BV54" s="388">
        <f t="shared" si="78"/>
        <v>0</v>
      </c>
      <c r="BW54" s="390">
        <f t="shared" si="78"/>
        <v>0</v>
      </c>
      <c r="BX54" s="391">
        <f t="shared" si="78"/>
        <v>0</v>
      </c>
      <c r="BY54" s="388">
        <f t="shared" si="78"/>
        <v>0</v>
      </c>
      <c r="BZ54" s="388">
        <f t="shared" si="78"/>
        <v>0</v>
      </c>
      <c r="CA54" s="390">
        <f t="shared" si="78"/>
        <v>0</v>
      </c>
      <c r="CB54" s="391">
        <f t="shared" si="78"/>
        <v>0</v>
      </c>
      <c r="CC54" s="388">
        <f t="shared" si="78"/>
        <v>0</v>
      </c>
      <c r="CD54" s="388">
        <f t="shared" si="78"/>
        <v>0</v>
      </c>
      <c r="CE54" s="390">
        <f t="shared" si="78"/>
        <v>0</v>
      </c>
      <c r="CF54" s="391">
        <f t="shared" si="78"/>
        <v>0</v>
      </c>
      <c r="CG54" s="388">
        <f t="shared" si="78"/>
        <v>0</v>
      </c>
      <c r="CH54" s="388">
        <f t="shared" si="78"/>
        <v>0</v>
      </c>
      <c r="CI54" s="390">
        <f t="shared" si="78"/>
        <v>0</v>
      </c>
      <c r="CJ54" s="391">
        <f t="shared" ref="CJ54:DC54" si="79">CJ53+CF54</f>
        <v>0</v>
      </c>
      <c r="CK54" s="388">
        <f t="shared" si="79"/>
        <v>0</v>
      </c>
      <c r="CL54" s="388">
        <f t="shared" si="79"/>
        <v>0</v>
      </c>
      <c r="CM54" s="390">
        <f t="shared" si="79"/>
        <v>0</v>
      </c>
      <c r="CN54" s="391">
        <f t="shared" si="79"/>
        <v>0</v>
      </c>
      <c r="CO54" s="388">
        <f t="shared" si="79"/>
        <v>0</v>
      </c>
      <c r="CP54" s="388">
        <f t="shared" si="79"/>
        <v>0</v>
      </c>
      <c r="CQ54" s="390">
        <f t="shared" si="79"/>
        <v>0</v>
      </c>
      <c r="CR54" s="391">
        <f t="shared" si="79"/>
        <v>0</v>
      </c>
      <c r="CS54" s="388">
        <f t="shared" si="79"/>
        <v>0</v>
      </c>
      <c r="CT54" s="388">
        <f t="shared" si="79"/>
        <v>0</v>
      </c>
      <c r="CU54" s="390">
        <f t="shared" si="79"/>
        <v>0</v>
      </c>
      <c r="CV54" s="391">
        <f t="shared" si="79"/>
        <v>0</v>
      </c>
      <c r="CW54" s="388">
        <f t="shared" si="79"/>
        <v>0</v>
      </c>
      <c r="CX54" s="388">
        <f t="shared" si="79"/>
        <v>0</v>
      </c>
      <c r="CY54" s="390">
        <f t="shared" si="79"/>
        <v>0</v>
      </c>
      <c r="CZ54" s="391">
        <f t="shared" si="79"/>
        <v>0</v>
      </c>
      <c r="DA54" s="388">
        <f t="shared" si="79"/>
        <v>0</v>
      </c>
      <c r="DB54" s="388">
        <f t="shared" si="79"/>
        <v>0</v>
      </c>
      <c r="DC54" s="390">
        <f t="shared" si="79"/>
        <v>0</v>
      </c>
      <c r="DD54"/>
      <c r="DE54"/>
      <c r="DF54"/>
      <c r="DG54"/>
      <c r="DH54"/>
      <c r="DI54"/>
      <c r="DJ54"/>
      <c r="DK54"/>
    </row>
    <row r="55" spans="2:115" ht="12.75" customHeight="1">
      <c r="B55" s="340">
        <v>11</v>
      </c>
      <c r="C55" s="392" t="str">
        <f>QCI!C25</f>
        <v>ESQUADRIAS METÁLICAS E PORTAS</v>
      </c>
      <c r="D55" s="342" t="s">
        <v>58</v>
      </c>
      <c r="E55" s="343" t="s">
        <v>28</v>
      </c>
      <c r="F55" s="344">
        <f>QCI!Y25</f>
        <v>97667.24</v>
      </c>
      <c r="G55" s="345">
        <f>CronogFF!G26</f>
        <v>0.14018600813388893</v>
      </c>
      <c r="H55" s="346"/>
      <c r="I55" s="347"/>
      <c r="J55" s="347"/>
      <c r="K55" s="348"/>
      <c r="L55" s="349">
        <f>CronogFF!H26</f>
        <v>0</v>
      </c>
      <c r="M55" s="350">
        <f>L55*QCI!$Y25*QCI!$R25/100</f>
        <v>0</v>
      </c>
      <c r="N55" s="351">
        <f>L55/100*QCI!$Y25*(QCI!$U25+QCI!$W25)</f>
        <v>0</v>
      </c>
      <c r="O55" s="352">
        <f>M55+N55</f>
        <v>0</v>
      </c>
      <c r="P55" s="353">
        <f>CronogFF!L26</f>
        <v>0</v>
      </c>
      <c r="Q55" s="354">
        <f>P55*QCI!$Y25*QCI!$R25/100</f>
        <v>0</v>
      </c>
      <c r="R55" s="354">
        <f>P55/100*QCI!$Y25*(QCI!$U25+QCI!$W25)</f>
        <v>0</v>
      </c>
      <c r="S55" s="355">
        <f>Q55+R55</f>
        <v>0</v>
      </c>
      <c r="T55" s="353">
        <f>CronogFF!P26</f>
        <v>50</v>
      </c>
      <c r="U55" s="354">
        <f>T55*QCI!$Y25*QCI!$R25/100</f>
        <v>42801.769391391994</v>
      </c>
      <c r="V55" s="354">
        <f>T55/100*QCI!$Y25*(QCI!$U25+QCI!$W25)</f>
        <v>6031.8506086080015</v>
      </c>
      <c r="W55" s="355">
        <f>U55+V55</f>
        <v>48833.619999999995</v>
      </c>
      <c r="X55" s="353">
        <f>CronogFF!T26</f>
        <v>50</v>
      </c>
      <c r="Y55" s="354">
        <f>X55*QCI!$Y25*QCI!$R25/100</f>
        <v>42801.769391391994</v>
      </c>
      <c r="Z55" s="354">
        <f>X55/100*QCI!$Y25*(QCI!$U25+QCI!$W25)</f>
        <v>6031.8506086080015</v>
      </c>
      <c r="AA55" s="355">
        <f>Y55+Z55</f>
        <v>48833.619999999995</v>
      </c>
      <c r="AB55" s="353">
        <f>CronogFF!X26</f>
        <v>0</v>
      </c>
      <c r="AC55" s="354">
        <f>AB55*QCI!$Y25*QCI!$R25/100</f>
        <v>0</v>
      </c>
      <c r="AD55" s="354">
        <f>AB55/100*QCI!$Y25*(QCI!$U25+QCI!$W25)</f>
        <v>0</v>
      </c>
      <c r="AE55" s="355">
        <f>AC55+AD55</f>
        <v>0</v>
      </c>
      <c r="AF55" s="353">
        <f>CronogFF!AB26</f>
        <v>0</v>
      </c>
      <c r="AG55" s="354">
        <f>AF55*QCI!$Y25*QCI!$R25/100</f>
        <v>0</v>
      </c>
      <c r="AH55" s="354">
        <f>AF55/100*QCI!$Y25*(QCI!$U25+QCI!$W25)</f>
        <v>0</v>
      </c>
      <c r="AI55" s="355">
        <f>AG55+AH55</f>
        <v>0</v>
      </c>
      <c r="AJ55" s="353">
        <f>CronogFF!AF26</f>
        <v>0</v>
      </c>
      <c r="AK55" s="354">
        <f>AJ55*QCI!$Y25*QCI!$R25/100</f>
        <v>0</v>
      </c>
      <c r="AL55" s="354">
        <f>AJ55/100*QCI!$Y25*(QCI!$U25+QCI!$W25)</f>
        <v>0</v>
      </c>
      <c r="AM55" s="355">
        <f>AK55+AL55</f>
        <v>0</v>
      </c>
      <c r="AN55" s="353">
        <f>CronogFF!AJ26</f>
        <v>0</v>
      </c>
      <c r="AO55" s="354">
        <f>AN55*QCI!$Y25*QCI!$R25/100</f>
        <v>0</v>
      </c>
      <c r="AP55" s="354">
        <f>AN55/100*QCI!$Y25*(QCI!$U25+QCI!$W25)</f>
        <v>0</v>
      </c>
      <c r="AQ55" s="355">
        <f>AO55+AP55</f>
        <v>0</v>
      </c>
      <c r="AR55" s="353">
        <f>CronogFF!AN26</f>
        <v>0</v>
      </c>
      <c r="AS55" s="354">
        <f>AR55*QCI!$Y25*QCI!$R25/100</f>
        <v>0</v>
      </c>
      <c r="AT55" s="354">
        <f>AR55/100*QCI!$Y25*(QCI!$U25+QCI!$W25)</f>
        <v>0</v>
      </c>
      <c r="AU55" s="355">
        <f>AS55+AT55</f>
        <v>0</v>
      </c>
      <c r="AV55" s="353">
        <f>CronogFF!AR26</f>
        <v>0</v>
      </c>
      <c r="AW55" s="354">
        <f>AV55*QCI!$Y25*QCI!$R25/100</f>
        <v>0</v>
      </c>
      <c r="AX55" s="354">
        <f>AV55/100*QCI!$Y25*(QCI!$U25+QCI!$W25)</f>
        <v>0</v>
      </c>
      <c r="AY55" s="355">
        <f>AW55+AX55</f>
        <v>0</v>
      </c>
      <c r="AZ55" s="353">
        <f>CronogFF!AV26</f>
        <v>0</v>
      </c>
      <c r="BA55" s="354">
        <f>AZ55*QCI!$Y25*QCI!$R25/100</f>
        <v>0</v>
      </c>
      <c r="BB55" s="354">
        <f>AZ55/100*QCI!$Y25*(QCI!$U25+QCI!$W25)</f>
        <v>0</v>
      </c>
      <c r="BC55" s="355">
        <f>BA55+BB55</f>
        <v>0</v>
      </c>
      <c r="BD55" s="353">
        <f>CronogFF!AZ26</f>
        <v>0</v>
      </c>
      <c r="BE55" s="354">
        <f>BD55*QCI!$Y25*QCI!$R25/100</f>
        <v>0</v>
      </c>
      <c r="BF55" s="354">
        <f>BD55/100*QCI!$Y25*(QCI!$U25+QCI!$W25)</f>
        <v>0</v>
      </c>
      <c r="BG55" s="355">
        <f>BE55+BF55</f>
        <v>0</v>
      </c>
      <c r="BH55" s="353">
        <f>CronogFF!BD26</f>
        <v>0</v>
      </c>
      <c r="BI55" s="354">
        <f>BH55*QCI!$Y25*QCI!$R25/100</f>
        <v>0</v>
      </c>
      <c r="BJ55" s="354">
        <f>BH55/100*QCI!$Y25*(QCI!$U25+QCI!$W25)</f>
        <v>0</v>
      </c>
      <c r="BK55" s="355">
        <f>BI55+BJ55</f>
        <v>0</v>
      </c>
      <c r="BL55" s="353">
        <f>CronogFF!BH26</f>
        <v>0</v>
      </c>
      <c r="BM55" s="354">
        <f>BL55*QCI!$Y25*QCI!$R25/100</f>
        <v>0</v>
      </c>
      <c r="BN55" s="354">
        <f>BL55/100*QCI!$Y25*(QCI!$U25+QCI!$W25)</f>
        <v>0</v>
      </c>
      <c r="BO55" s="355">
        <f>BM55+BN55</f>
        <v>0</v>
      </c>
      <c r="BP55" s="353">
        <f>CronogFF!BL26</f>
        <v>0</v>
      </c>
      <c r="BQ55" s="354">
        <f>BP55*QCI!$Y25*QCI!$R25/100</f>
        <v>0</v>
      </c>
      <c r="BR55" s="354">
        <f>BP55/100*QCI!$Y25*(QCI!$U25+QCI!$W25)</f>
        <v>0</v>
      </c>
      <c r="BS55" s="355">
        <f>BQ55+BR55</f>
        <v>0</v>
      </c>
      <c r="BT55" s="353">
        <f>CronogFF!BP26</f>
        <v>0</v>
      </c>
      <c r="BU55" s="354">
        <f>BT55*QCI!$Y25*QCI!$R25/100</f>
        <v>0</v>
      </c>
      <c r="BV55" s="354">
        <f>BT55/100*QCI!$Y25*(QCI!$U25+QCI!$W25)</f>
        <v>0</v>
      </c>
      <c r="BW55" s="355">
        <f>BU55+BV55</f>
        <v>0</v>
      </c>
      <c r="BX55" s="353">
        <f>CronogFF!BT26</f>
        <v>0</v>
      </c>
      <c r="BY55" s="354">
        <f>BX55*QCI!$Y25*QCI!$R25/100</f>
        <v>0</v>
      </c>
      <c r="BZ55" s="354">
        <f>BX55/100*QCI!$Y25*(QCI!$U25+QCI!$W25)</f>
        <v>0</v>
      </c>
      <c r="CA55" s="355">
        <f>BY55+BZ55</f>
        <v>0</v>
      </c>
      <c r="CB55" s="353">
        <f>CronogFF!BX26</f>
        <v>0</v>
      </c>
      <c r="CC55" s="354">
        <f>CB55*QCI!$Y25*QCI!$R25/100</f>
        <v>0</v>
      </c>
      <c r="CD55" s="354">
        <f>CB55/100*QCI!$Y25*(QCI!$U25+QCI!$W25)</f>
        <v>0</v>
      </c>
      <c r="CE55" s="355">
        <f>CC55+CD55</f>
        <v>0</v>
      </c>
      <c r="CF55" s="353">
        <f>CronogFF!CB26</f>
        <v>0</v>
      </c>
      <c r="CG55" s="354">
        <f>CF55*QCI!$Y25*QCI!$R25/100</f>
        <v>0</v>
      </c>
      <c r="CH55" s="354">
        <f>CF55/100*QCI!$Y25*(QCI!$U25+QCI!$W25)</f>
        <v>0</v>
      </c>
      <c r="CI55" s="355">
        <f>CG55+CH55</f>
        <v>0</v>
      </c>
      <c r="CJ55" s="353">
        <f>CronogFF!CF26</f>
        <v>0</v>
      </c>
      <c r="CK55" s="354">
        <f>CJ55*QCI!$Y25*QCI!$R25/100</f>
        <v>0</v>
      </c>
      <c r="CL55" s="354">
        <f>CJ55/100*QCI!$Y25*(QCI!$U25+QCI!$W25)</f>
        <v>0</v>
      </c>
      <c r="CM55" s="355">
        <f>CK55+CL55</f>
        <v>0</v>
      </c>
      <c r="CN55" s="353">
        <f>CronogFF!CJ26</f>
        <v>0</v>
      </c>
      <c r="CO55" s="354">
        <f>CN55*QCI!$Y25*QCI!$R25/100</f>
        <v>0</v>
      </c>
      <c r="CP55" s="354">
        <f>CN55/100*QCI!$Y25*(QCI!$U25+QCI!$W25)</f>
        <v>0</v>
      </c>
      <c r="CQ55" s="355">
        <f>CO55+CP55</f>
        <v>0</v>
      </c>
      <c r="CR55" s="353">
        <f>CronogFF!CN26</f>
        <v>0</v>
      </c>
      <c r="CS55" s="354">
        <f>CR55*QCI!$Y25*QCI!$R25/100</f>
        <v>0</v>
      </c>
      <c r="CT55" s="354">
        <f>CR55/100*QCI!$Y25*(QCI!$U25+QCI!$W25)</f>
        <v>0</v>
      </c>
      <c r="CU55" s="355">
        <f>CS55+CT55</f>
        <v>0</v>
      </c>
      <c r="CV55" s="353">
        <f>CronogFF!CR26</f>
        <v>0</v>
      </c>
      <c r="CW55" s="354">
        <f>CV55*QCI!$Y25*QCI!$R25/100</f>
        <v>0</v>
      </c>
      <c r="CX55" s="354">
        <f>CV55/100*QCI!$Y25*(QCI!$U25+QCI!$W25)</f>
        <v>0</v>
      </c>
      <c r="CY55" s="355">
        <f>CW55+CX55</f>
        <v>0</v>
      </c>
      <c r="CZ55" s="353">
        <f>CronogFF!CV26</f>
        <v>0</v>
      </c>
      <c r="DA55" s="354">
        <f>CZ55*QCI!$Y25*QCI!$R25/100</f>
        <v>0</v>
      </c>
      <c r="DB55" s="354">
        <f>CZ55/100*QCI!$Y25*(QCI!$U25+QCI!$W25)</f>
        <v>0</v>
      </c>
      <c r="DC55" s="355">
        <f>DA55+DB55</f>
        <v>0</v>
      </c>
      <c r="DD55"/>
      <c r="DE55"/>
      <c r="DF55"/>
      <c r="DG55"/>
      <c r="DH55"/>
      <c r="DI55"/>
      <c r="DJ55"/>
      <c r="DK55"/>
    </row>
    <row r="56" spans="2:115" ht="12.75" customHeight="1">
      <c r="B56" s="356"/>
      <c r="C56" s="357"/>
      <c r="D56" s="358" t="s">
        <v>58</v>
      </c>
      <c r="E56" s="359" t="s">
        <v>29</v>
      </c>
      <c r="F56" s="360">
        <f>IF(F57&lt;&gt;0,F55-F57,0)</f>
        <v>0</v>
      </c>
      <c r="G56" s="361"/>
      <c r="H56" s="362"/>
      <c r="I56" s="363"/>
      <c r="J56" s="363"/>
      <c r="K56" s="364"/>
      <c r="L56" s="365">
        <f t="shared" ref="L56:W56" si="80">L55+H56</f>
        <v>0</v>
      </c>
      <c r="M56" s="365">
        <f t="shared" si="80"/>
        <v>0</v>
      </c>
      <c r="N56" s="366">
        <f t="shared" si="80"/>
        <v>0</v>
      </c>
      <c r="O56" s="367">
        <f t="shared" si="80"/>
        <v>0</v>
      </c>
      <c r="P56" s="368">
        <f t="shared" si="80"/>
        <v>0</v>
      </c>
      <c r="Q56" s="369">
        <f t="shared" si="80"/>
        <v>0</v>
      </c>
      <c r="R56" s="370">
        <f t="shared" si="80"/>
        <v>0</v>
      </c>
      <c r="S56" s="371">
        <f t="shared" si="80"/>
        <v>0</v>
      </c>
      <c r="T56" s="368">
        <f t="shared" si="80"/>
        <v>50</v>
      </c>
      <c r="U56" s="369">
        <f t="shared" si="80"/>
        <v>42801.769391391994</v>
      </c>
      <c r="V56" s="370">
        <f t="shared" si="80"/>
        <v>6031.8506086080015</v>
      </c>
      <c r="W56" s="371">
        <f t="shared" si="80"/>
        <v>48833.619999999995</v>
      </c>
      <c r="X56" s="368">
        <f t="shared" ref="X56:BC56" si="81">X55+T56</f>
        <v>100</v>
      </c>
      <c r="Y56" s="369">
        <f t="shared" si="81"/>
        <v>85603.538782783988</v>
      </c>
      <c r="Z56" s="370">
        <f t="shared" si="81"/>
        <v>12063.701217216003</v>
      </c>
      <c r="AA56" s="371">
        <f t="shared" si="81"/>
        <v>97667.239999999991</v>
      </c>
      <c r="AB56" s="368">
        <f t="shared" si="81"/>
        <v>100</v>
      </c>
      <c r="AC56" s="369">
        <f t="shared" si="81"/>
        <v>85603.538782783988</v>
      </c>
      <c r="AD56" s="370">
        <f t="shared" si="81"/>
        <v>12063.701217216003</v>
      </c>
      <c r="AE56" s="371">
        <f t="shared" si="81"/>
        <v>97667.239999999991</v>
      </c>
      <c r="AF56" s="368">
        <f t="shared" si="81"/>
        <v>100</v>
      </c>
      <c r="AG56" s="369">
        <f t="shared" si="81"/>
        <v>85603.538782783988</v>
      </c>
      <c r="AH56" s="370">
        <f t="shared" si="81"/>
        <v>12063.701217216003</v>
      </c>
      <c r="AI56" s="371">
        <f t="shared" si="81"/>
        <v>97667.239999999991</v>
      </c>
      <c r="AJ56" s="368">
        <f t="shared" si="81"/>
        <v>100</v>
      </c>
      <c r="AK56" s="369">
        <f t="shared" si="81"/>
        <v>85603.538782783988</v>
      </c>
      <c r="AL56" s="370">
        <f t="shared" si="81"/>
        <v>12063.701217216003</v>
      </c>
      <c r="AM56" s="371">
        <f t="shared" si="81"/>
        <v>97667.239999999991</v>
      </c>
      <c r="AN56" s="368">
        <f t="shared" si="81"/>
        <v>100</v>
      </c>
      <c r="AO56" s="369">
        <f t="shared" si="81"/>
        <v>85603.538782783988</v>
      </c>
      <c r="AP56" s="370">
        <f t="shared" si="81"/>
        <v>12063.701217216003</v>
      </c>
      <c r="AQ56" s="371">
        <f t="shared" si="81"/>
        <v>97667.239999999991</v>
      </c>
      <c r="AR56" s="368">
        <f t="shared" si="81"/>
        <v>100</v>
      </c>
      <c r="AS56" s="369">
        <f t="shared" si="81"/>
        <v>85603.538782783988</v>
      </c>
      <c r="AT56" s="370">
        <f t="shared" si="81"/>
        <v>12063.701217216003</v>
      </c>
      <c r="AU56" s="371">
        <f t="shared" si="81"/>
        <v>97667.239999999991</v>
      </c>
      <c r="AV56" s="368">
        <f t="shared" si="81"/>
        <v>100</v>
      </c>
      <c r="AW56" s="369">
        <f t="shared" si="81"/>
        <v>85603.538782783988</v>
      </c>
      <c r="AX56" s="370">
        <f t="shared" si="81"/>
        <v>12063.701217216003</v>
      </c>
      <c r="AY56" s="371">
        <f t="shared" si="81"/>
        <v>97667.239999999991</v>
      </c>
      <c r="AZ56" s="368">
        <f t="shared" si="81"/>
        <v>100</v>
      </c>
      <c r="BA56" s="369">
        <f t="shared" si="81"/>
        <v>85603.538782783988</v>
      </c>
      <c r="BB56" s="370">
        <f t="shared" si="81"/>
        <v>12063.701217216003</v>
      </c>
      <c r="BC56" s="371">
        <f t="shared" si="81"/>
        <v>97667.239999999991</v>
      </c>
      <c r="BD56" s="368">
        <f t="shared" ref="BD56:CI56" si="82">BD55+AZ56</f>
        <v>100</v>
      </c>
      <c r="BE56" s="369">
        <f t="shared" si="82"/>
        <v>85603.538782783988</v>
      </c>
      <c r="BF56" s="370">
        <f t="shared" si="82"/>
        <v>12063.701217216003</v>
      </c>
      <c r="BG56" s="371">
        <f t="shared" si="82"/>
        <v>97667.239999999991</v>
      </c>
      <c r="BH56" s="368">
        <f t="shared" si="82"/>
        <v>100</v>
      </c>
      <c r="BI56" s="369">
        <f t="shared" si="82"/>
        <v>85603.538782783988</v>
      </c>
      <c r="BJ56" s="370">
        <f t="shared" si="82"/>
        <v>12063.701217216003</v>
      </c>
      <c r="BK56" s="371">
        <f t="shared" si="82"/>
        <v>97667.239999999991</v>
      </c>
      <c r="BL56" s="368">
        <f t="shared" si="82"/>
        <v>100</v>
      </c>
      <c r="BM56" s="369">
        <f t="shared" si="82"/>
        <v>85603.538782783988</v>
      </c>
      <c r="BN56" s="370">
        <f t="shared" si="82"/>
        <v>12063.701217216003</v>
      </c>
      <c r="BO56" s="371">
        <f t="shared" si="82"/>
        <v>97667.239999999991</v>
      </c>
      <c r="BP56" s="368">
        <f t="shared" si="82"/>
        <v>100</v>
      </c>
      <c r="BQ56" s="369">
        <f t="shared" si="82"/>
        <v>85603.538782783988</v>
      </c>
      <c r="BR56" s="370">
        <f t="shared" si="82"/>
        <v>12063.701217216003</v>
      </c>
      <c r="BS56" s="371">
        <f t="shared" si="82"/>
        <v>97667.239999999991</v>
      </c>
      <c r="BT56" s="368">
        <f t="shared" si="82"/>
        <v>100</v>
      </c>
      <c r="BU56" s="369">
        <f t="shared" si="82"/>
        <v>85603.538782783988</v>
      </c>
      <c r="BV56" s="370">
        <f t="shared" si="82"/>
        <v>12063.701217216003</v>
      </c>
      <c r="BW56" s="371">
        <f t="shared" si="82"/>
        <v>97667.239999999991</v>
      </c>
      <c r="BX56" s="368">
        <f t="shared" si="82"/>
        <v>100</v>
      </c>
      <c r="BY56" s="369">
        <f t="shared" si="82"/>
        <v>85603.538782783988</v>
      </c>
      <c r="BZ56" s="370">
        <f t="shared" si="82"/>
        <v>12063.701217216003</v>
      </c>
      <c r="CA56" s="371">
        <f t="shared" si="82"/>
        <v>97667.239999999991</v>
      </c>
      <c r="CB56" s="368">
        <f t="shared" si="82"/>
        <v>100</v>
      </c>
      <c r="CC56" s="369">
        <f t="shared" si="82"/>
        <v>85603.538782783988</v>
      </c>
      <c r="CD56" s="370">
        <f t="shared" si="82"/>
        <v>12063.701217216003</v>
      </c>
      <c r="CE56" s="371">
        <f t="shared" si="82"/>
        <v>97667.239999999991</v>
      </c>
      <c r="CF56" s="368">
        <f t="shared" si="82"/>
        <v>100</v>
      </c>
      <c r="CG56" s="369">
        <f t="shared" si="82"/>
        <v>85603.538782783988</v>
      </c>
      <c r="CH56" s="370">
        <f t="shared" si="82"/>
        <v>12063.701217216003</v>
      </c>
      <c r="CI56" s="371">
        <f t="shared" si="82"/>
        <v>97667.239999999991</v>
      </c>
      <c r="CJ56" s="368">
        <f t="shared" ref="CJ56:DC56" si="83">CJ55+CF56</f>
        <v>100</v>
      </c>
      <c r="CK56" s="369">
        <f t="shared" si="83"/>
        <v>85603.538782783988</v>
      </c>
      <c r="CL56" s="370">
        <f t="shared" si="83"/>
        <v>12063.701217216003</v>
      </c>
      <c r="CM56" s="371">
        <f t="shared" si="83"/>
        <v>97667.239999999991</v>
      </c>
      <c r="CN56" s="368">
        <f t="shared" si="83"/>
        <v>100</v>
      </c>
      <c r="CO56" s="369">
        <f t="shared" si="83"/>
        <v>85603.538782783988</v>
      </c>
      <c r="CP56" s="370">
        <f t="shared" si="83"/>
        <v>12063.701217216003</v>
      </c>
      <c r="CQ56" s="371">
        <f t="shared" si="83"/>
        <v>97667.239999999991</v>
      </c>
      <c r="CR56" s="368">
        <f t="shared" si="83"/>
        <v>100</v>
      </c>
      <c r="CS56" s="369">
        <f t="shared" si="83"/>
        <v>85603.538782783988</v>
      </c>
      <c r="CT56" s="370">
        <f t="shared" si="83"/>
        <v>12063.701217216003</v>
      </c>
      <c r="CU56" s="371">
        <f t="shared" si="83"/>
        <v>97667.239999999991</v>
      </c>
      <c r="CV56" s="368">
        <f t="shared" si="83"/>
        <v>100</v>
      </c>
      <c r="CW56" s="369">
        <f t="shared" si="83"/>
        <v>85603.538782783988</v>
      </c>
      <c r="CX56" s="370">
        <f t="shared" si="83"/>
        <v>12063.701217216003</v>
      </c>
      <c r="CY56" s="371">
        <f t="shared" si="83"/>
        <v>97667.239999999991</v>
      </c>
      <c r="CZ56" s="368">
        <f t="shared" si="83"/>
        <v>100</v>
      </c>
      <c r="DA56" s="369">
        <f t="shared" si="83"/>
        <v>85603.538782783988</v>
      </c>
      <c r="DB56" s="370">
        <f t="shared" si="83"/>
        <v>12063.701217216003</v>
      </c>
      <c r="DC56" s="371">
        <f t="shared" si="83"/>
        <v>97667.239999999991</v>
      </c>
      <c r="DD56"/>
      <c r="DE56"/>
      <c r="DF56"/>
      <c r="DG56"/>
      <c r="DH56"/>
      <c r="DI56"/>
      <c r="DJ56"/>
      <c r="DK56"/>
    </row>
    <row r="57" spans="2:115" ht="12.75" customHeight="1">
      <c r="B57" s="356"/>
      <c r="C57" s="357"/>
      <c r="D57" s="372" t="s">
        <v>59</v>
      </c>
      <c r="E57" s="373" t="s">
        <v>30</v>
      </c>
      <c r="F57" s="75"/>
      <c r="G57" s="374">
        <f>IF(F57=0,0,F57/F$115)</f>
        <v>0</v>
      </c>
      <c r="H57" s="375"/>
      <c r="I57" s="376"/>
      <c r="J57" s="376"/>
      <c r="K57" s="377"/>
      <c r="L57" s="378">
        <f>IF(O57&lt;&gt;0,(O57/$F57)*100,0)</f>
        <v>0</v>
      </c>
      <c r="M57" s="378">
        <f>ROUND(O57*QCI!$R$15,2)</f>
        <v>0</v>
      </c>
      <c r="N57" s="379">
        <f>O57-M57</f>
        <v>0</v>
      </c>
      <c r="O57" s="77"/>
      <c r="P57" s="380">
        <f>IF(S57&lt;&gt;0,(S57/$F57)*100,0)</f>
        <v>0</v>
      </c>
      <c r="Q57" s="378">
        <f>ROUND(S57*QCI!$R$15,2)</f>
        <v>0</v>
      </c>
      <c r="R57" s="378">
        <f>S57-Q57</f>
        <v>0</v>
      </c>
      <c r="S57" s="77"/>
      <c r="T57" s="380">
        <f>IF(W57&lt;&gt;0,(W57/$F57)*100,0)</f>
        <v>0</v>
      </c>
      <c r="U57" s="378">
        <f>ROUND(W57*QCI!$R$15,2)</f>
        <v>0</v>
      </c>
      <c r="V57" s="378">
        <f>W57-U57</f>
        <v>0</v>
      </c>
      <c r="W57" s="77"/>
      <c r="X57" s="380">
        <f>IF(AA57&lt;&gt;0,(AA57/$F57)*100,0)</f>
        <v>0</v>
      </c>
      <c r="Y57" s="378">
        <f>ROUND(AA57*QCI!$R$15,2)</f>
        <v>0</v>
      </c>
      <c r="Z57" s="378">
        <f>AA57-Y57</f>
        <v>0</v>
      </c>
      <c r="AA57" s="77"/>
      <c r="AB57" s="380">
        <f>IF(AE57&lt;&gt;0,(AE57/$F57)*100,0)</f>
        <v>0</v>
      </c>
      <c r="AC57" s="378">
        <f>ROUND(AE57*QCI!$R$15,2)</f>
        <v>0</v>
      </c>
      <c r="AD57" s="378">
        <f>AE57-AC57</f>
        <v>0</v>
      </c>
      <c r="AE57" s="77"/>
      <c r="AF57" s="380">
        <f>IF(AI57&lt;&gt;0,(AI57/$F57)*100,0)</f>
        <v>0</v>
      </c>
      <c r="AG57" s="378">
        <f>ROUND(AI57*QCI!$R$15,2)</f>
        <v>0</v>
      </c>
      <c r="AH57" s="378">
        <f>AI57-AG57</f>
        <v>0</v>
      </c>
      <c r="AI57" s="77"/>
      <c r="AJ57" s="380">
        <f>IF(AM57&lt;&gt;0,(AM57/$F57)*100,0)</f>
        <v>0</v>
      </c>
      <c r="AK57" s="378">
        <f>ROUND(AM57*QCI!$R$15,2)</f>
        <v>0</v>
      </c>
      <c r="AL57" s="378">
        <f>AM57-AK57</f>
        <v>0</v>
      </c>
      <c r="AM57" s="77"/>
      <c r="AN57" s="380">
        <f>IF(AQ57&lt;&gt;0,(AQ57/$F57)*100,0)</f>
        <v>0</v>
      </c>
      <c r="AO57" s="378">
        <f>ROUND(AQ57*QCI!$R$15,2)</f>
        <v>0</v>
      </c>
      <c r="AP57" s="378">
        <f>AQ57-AO57</f>
        <v>0</v>
      </c>
      <c r="AQ57" s="77"/>
      <c r="AR57" s="380">
        <f>IF(AU57&lt;&gt;0,(AU57/$F57)*100,0)</f>
        <v>0</v>
      </c>
      <c r="AS57" s="378">
        <f>ROUND(AU57*QCI!$R$15,2)</f>
        <v>0</v>
      </c>
      <c r="AT57" s="378">
        <f>AU57-AS57</f>
        <v>0</v>
      </c>
      <c r="AU57" s="77"/>
      <c r="AV57" s="380">
        <f>IF(AY57&lt;&gt;0,(AY57/$F57)*100,0)</f>
        <v>0</v>
      </c>
      <c r="AW57" s="378">
        <f>ROUND(AY57*QCI!$R$15,2)</f>
        <v>0</v>
      </c>
      <c r="AX57" s="378">
        <f>AY57-AW57</f>
        <v>0</v>
      </c>
      <c r="AY57" s="77"/>
      <c r="AZ57" s="380">
        <f>IF(BC57&lt;&gt;0,(BC57/$F57)*100,0)</f>
        <v>0</v>
      </c>
      <c r="BA57" s="378">
        <f>ROUND(BC57*QCI!$R$15,2)</f>
        <v>0</v>
      </c>
      <c r="BB57" s="378">
        <f>BC57-BA57</f>
        <v>0</v>
      </c>
      <c r="BC57" s="77"/>
      <c r="BD57" s="380">
        <f>IF(BG57&lt;&gt;0,(BG57/$F57)*100,0)</f>
        <v>0</v>
      </c>
      <c r="BE57" s="378">
        <f>ROUND(BG57*QCI!$R$15,2)</f>
        <v>0</v>
      </c>
      <c r="BF57" s="378">
        <f>BG57-BE57</f>
        <v>0</v>
      </c>
      <c r="BG57" s="77"/>
      <c r="BH57" s="380">
        <f>IF(BK57&lt;&gt;0,(BK57/$F57)*100,0)</f>
        <v>0</v>
      </c>
      <c r="BI57" s="378">
        <f>ROUND(BK57*QCI!$R$15,2)</f>
        <v>0</v>
      </c>
      <c r="BJ57" s="378">
        <f>BK57-BI57</f>
        <v>0</v>
      </c>
      <c r="BK57" s="77"/>
      <c r="BL57" s="380">
        <f>IF(BO57&lt;&gt;0,(BO57/$F57)*100,0)</f>
        <v>0</v>
      </c>
      <c r="BM57" s="378">
        <f>ROUND(BO57*QCI!$R$15,2)</f>
        <v>0</v>
      </c>
      <c r="BN57" s="378">
        <f>BO57-BM57</f>
        <v>0</v>
      </c>
      <c r="BO57" s="77"/>
      <c r="BP57" s="380">
        <f>IF(BS57&lt;&gt;0,(BS57/$F57)*100,0)</f>
        <v>0</v>
      </c>
      <c r="BQ57" s="378">
        <f>ROUND(BS57*QCI!$R$15,2)</f>
        <v>0</v>
      </c>
      <c r="BR57" s="378">
        <f>BS57-BQ57</f>
        <v>0</v>
      </c>
      <c r="BS57" s="77"/>
      <c r="BT57" s="380">
        <f>IF(BW57&lt;&gt;0,(BW57/$F57)*100,0)</f>
        <v>0</v>
      </c>
      <c r="BU57" s="378">
        <f>ROUND(BW57*QCI!$R$15,2)</f>
        <v>0</v>
      </c>
      <c r="BV57" s="378">
        <f>BW57-BU57</f>
        <v>0</v>
      </c>
      <c r="BW57" s="77"/>
      <c r="BX57" s="380">
        <f>IF(CA57&lt;&gt;0,(CA57/$F57)*100,0)</f>
        <v>0</v>
      </c>
      <c r="BY57" s="378">
        <f>ROUND(CA57*QCI!$R$15,2)</f>
        <v>0</v>
      </c>
      <c r="BZ57" s="378">
        <f>CA57-BY57</f>
        <v>0</v>
      </c>
      <c r="CA57" s="77"/>
      <c r="CB57" s="380">
        <f>IF(CE57&lt;&gt;0,(CE57/$F57)*100,0)</f>
        <v>0</v>
      </c>
      <c r="CC57" s="378">
        <f>ROUND(CE57*QCI!$R$15,2)</f>
        <v>0</v>
      </c>
      <c r="CD57" s="378">
        <f>CE57-CC57</f>
        <v>0</v>
      </c>
      <c r="CE57" s="77"/>
      <c r="CF57" s="380">
        <f>IF(CI57&lt;&gt;0,(CI57/$F57)*100,0)</f>
        <v>0</v>
      </c>
      <c r="CG57" s="378">
        <f>ROUND(CI57*QCI!$R$15,2)</f>
        <v>0</v>
      </c>
      <c r="CH57" s="378">
        <f>CI57-CG57</f>
        <v>0</v>
      </c>
      <c r="CI57" s="77"/>
      <c r="CJ57" s="380">
        <f>IF(CM57&lt;&gt;0,(CM57/$F57)*100,0)</f>
        <v>0</v>
      </c>
      <c r="CK57" s="378">
        <f>ROUND(CM57*QCI!$R$15,2)</f>
        <v>0</v>
      </c>
      <c r="CL57" s="378">
        <f>CM57-CK57</f>
        <v>0</v>
      </c>
      <c r="CM57" s="77"/>
      <c r="CN57" s="380">
        <f>IF(CQ57&lt;&gt;0,(CQ57/$F57)*100,0)</f>
        <v>0</v>
      </c>
      <c r="CO57" s="378">
        <f>ROUND(CQ57*QCI!$R$15,2)</f>
        <v>0</v>
      </c>
      <c r="CP57" s="378">
        <f>CQ57-CO57</f>
        <v>0</v>
      </c>
      <c r="CQ57" s="77"/>
      <c r="CR57" s="380">
        <f>IF(CU57&lt;&gt;0,(CU57/$F57)*100,0)</f>
        <v>0</v>
      </c>
      <c r="CS57" s="378">
        <f>ROUND(CU57*QCI!$R$15,2)</f>
        <v>0</v>
      </c>
      <c r="CT57" s="378">
        <f>CU57-CS57</f>
        <v>0</v>
      </c>
      <c r="CU57" s="77"/>
      <c r="CV57" s="380">
        <f>IF(CY57&lt;&gt;0,(CY57/$F57)*100,0)</f>
        <v>0</v>
      </c>
      <c r="CW57" s="378">
        <f>ROUND(CY57*QCI!$R$15,2)</f>
        <v>0</v>
      </c>
      <c r="CX57" s="378">
        <f>CY57-CW57</f>
        <v>0</v>
      </c>
      <c r="CY57" s="77"/>
      <c r="CZ57" s="380">
        <f>IF(DC57&lt;&gt;0,(DC57/$F57)*100,0)</f>
        <v>0</v>
      </c>
      <c r="DA57" s="378">
        <f>ROUND(DC57*QCI!$R$15,2)</f>
        <v>0</v>
      </c>
      <c r="DB57" s="378">
        <f>DC57-DA57</f>
        <v>0</v>
      </c>
      <c r="DC57" s="77"/>
      <c r="DD57"/>
      <c r="DE57"/>
      <c r="DF57"/>
      <c r="DG57"/>
      <c r="DH57"/>
      <c r="DI57"/>
      <c r="DJ57"/>
      <c r="DK57"/>
    </row>
    <row r="58" spans="2:115" ht="12.75" customHeight="1">
      <c r="B58" s="393"/>
      <c r="C58" s="357"/>
      <c r="D58" s="381" t="s">
        <v>60</v>
      </c>
      <c r="E58" s="382" t="s">
        <v>31</v>
      </c>
      <c r="F58" s="383">
        <f>IF(F57=0,F55,F57)</f>
        <v>97667.24</v>
      </c>
      <c r="G58" s="384"/>
      <c r="H58" s="385"/>
      <c r="I58" s="386"/>
      <c r="J58" s="386"/>
      <c r="K58" s="387"/>
      <c r="L58" s="388">
        <f t="shared" ref="L58:W58" si="84">L57+H58</f>
        <v>0</v>
      </c>
      <c r="M58" s="388">
        <f t="shared" si="84"/>
        <v>0</v>
      </c>
      <c r="N58" s="389">
        <f t="shared" si="84"/>
        <v>0</v>
      </c>
      <c r="O58" s="390">
        <f t="shared" si="84"/>
        <v>0</v>
      </c>
      <c r="P58" s="391">
        <f t="shared" si="84"/>
        <v>0</v>
      </c>
      <c r="Q58" s="388">
        <f t="shared" si="84"/>
        <v>0</v>
      </c>
      <c r="R58" s="388">
        <f t="shared" si="84"/>
        <v>0</v>
      </c>
      <c r="S58" s="390">
        <f t="shared" si="84"/>
        <v>0</v>
      </c>
      <c r="T58" s="391">
        <f t="shared" si="84"/>
        <v>0</v>
      </c>
      <c r="U58" s="388">
        <f t="shared" si="84"/>
        <v>0</v>
      </c>
      <c r="V58" s="388">
        <f t="shared" si="84"/>
        <v>0</v>
      </c>
      <c r="W58" s="390">
        <f t="shared" si="84"/>
        <v>0</v>
      </c>
      <c r="X58" s="391">
        <f t="shared" ref="X58:BC58" si="85">X57+T58</f>
        <v>0</v>
      </c>
      <c r="Y58" s="388">
        <f t="shared" si="85"/>
        <v>0</v>
      </c>
      <c r="Z58" s="388">
        <f t="shared" si="85"/>
        <v>0</v>
      </c>
      <c r="AA58" s="390">
        <f t="shared" si="85"/>
        <v>0</v>
      </c>
      <c r="AB58" s="391">
        <f t="shared" si="85"/>
        <v>0</v>
      </c>
      <c r="AC58" s="388">
        <f t="shared" si="85"/>
        <v>0</v>
      </c>
      <c r="AD58" s="388">
        <f t="shared" si="85"/>
        <v>0</v>
      </c>
      <c r="AE58" s="390">
        <f t="shared" si="85"/>
        <v>0</v>
      </c>
      <c r="AF58" s="391">
        <f t="shared" si="85"/>
        <v>0</v>
      </c>
      <c r="AG58" s="388">
        <f t="shared" si="85"/>
        <v>0</v>
      </c>
      <c r="AH58" s="388">
        <f t="shared" si="85"/>
        <v>0</v>
      </c>
      <c r="AI58" s="390">
        <f t="shared" si="85"/>
        <v>0</v>
      </c>
      <c r="AJ58" s="391">
        <f t="shared" si="85"/>
        <v>0</v>
      </c>
      <c r="AK58" s="388">
        <f t="shared" si="85"/>
        <v>0</v>
      </c>
      <c r="AL58" s="388">
        <f t="shared" si="85"/>
        <v>0</v>
      </c>
      <c r="AM58" s="390">
        <f t="shared" si="85"/>
        <v>0</v>
      </c>
      <c r="AN58" s="391">
        <f t="shared" si="85"/>
        <v>0</v>
      </c>
      <c r="AO58" s="388">
        <f t="shared" si="85"/>
        <v>0</v>
      </c>
      <c r="AP58" s="388">
        <f t="shared" si="85"/>
        <v>0</v>
      </c>
      <c r="AQ58" s="390">
        <f t="shared" si="85"/>
        <v>0</v>
      </c>
      <c r="AR58" s="391">
        <f t="shared" si="85"/>
        <v>0</v>
      </c>
      <c r="AS58" s="388">
        <f t="shared" si="85"/>
        <v>0</v>
      </c>
      <c r="AT58" s="388">
        <f t="shared" si="85"/>
        <v>0</v>
      </c>
      <c r="AU58" s="390">
        <f t="shared" si="85"/>
        <v>0</v>
      </c>
      <c r="AV58" s="391">
        <f t="shared" si="85"/>
        <v>0</v>
      </c>
      <c r="AW58" s="388">
        <f t="shared" si="85"/>
        <v>0</v>
      </c>
      <c r="AX58" s="388">
        <f t="shared" si="85"/>
        <v>0</v>
      </c>
      <c r="AY58" s="390">
        <f t="shared" si="85"/>
        <v>0</v>
      </c>
      <c r="AZ58" s="391">
        <f t="shared" si="85"/>
        <v>0</v>
      </c>
      <c r="BA58" s="388">
        <f t="shared" si="85"/>
        <v>0</v>
      </c>
      <c r="BB58" s="388">
        <f t="shared" si="85"/>
        <v>0</v>
      </c>
      <c r="BC58" s="390">
        <f t="shared" si="85"/>
        <v>0</v>
      </c>
      <c r="BD58" s="391">
        <f t="shared" ref="BD58:CI58" si="86">BD57+AZ58</f>
        <v>0</v>
      </c>
      <c r="BE58" s="388">
        <f t="shared" si="86"/>
        <v>0</v>
      </c>
      <c r="BF58" s="388">
        <f t="shared" si="86"/>
        <v>0</v>
      </c>
      <c r="BG58" s="390">
        <f t="shared" si="86"/>
        <v>0</v>
      </c>
      <c r="BH58" s="391">
        <f t="shared" si="86"/>
        <v>0</v>
      </c>
      <c r="BI58" s="388">
        <f t="shared" si="86"/>
        <v>0</v>
      </c>
      <c r="BJ58" s="388">
        <f t="shared" si="86"/>
        <v>0</v>
      </c>
      <c r="BK58" s="390">
        <f t="shared" si="86"/>
        <v>0</v>
      </c>
      <c r="BL58" s="391">
        <f t="shared" si="86"/>
        <v>0</v>
      </c>
      <c r="BM58" s="388">
        <f t="shared" si="86"/>
        <v>0</v>
      </c>
      <c r="BN58" s="388">
        <f t="shared" si="86"/>
        <v>0</v>
      </c>
      <c r="BO58" s="390">
        <f t="shared" si="86"/>
        <v>0</v>
      </c>
      <c r="BP58" s="391">
        <f t="shared" si="86"/>
        <v>0</v>
      </c>
      <c r="BQ58" s="388">
        <f t="shared" si="86"/>
        <v>0</v>
      </c>
      <c r="BR58" s="388">
        <f t="shared" si="86"/>
        <v>0</v>
      </c>
      <c r="BS58" s="390">
        <f t="shared" si="86"/>
        <v>0</v>
      </c>
      <c r="BT58" s="391">
        <f t="shared" si="86"/>
        <v>0</v>
      </c>
      <c r="BU58" s="388">
        <f t="shared" si="86"/>
        <v>0</v>
      </c>
      <c r="BV58" s="388">
        <f t="shared" si="86"/>
        <v>0</v>
      </c>
      <c r="BW58" s="390">
        <f t="shared" si="86"/>
        <v>0</v>
      </c>
      <c r="BX58" s="391">
        <f t="shared" si="86"/>
        <v>0</v>
      </c>
      <c r="BY58" s="388">
        <f t="shared" si="86"/>
        <v>0</v>
      </c>
      <c r="BZ58" s="388">
        <f t="shared" si="86"/>
        <v>0</v>
      </c>
      <c r="CA58" s="390">
        <f t="shared" si="86"/>
        <v>0</v>
      </c>
      <c r="CB58" s="391">
        <f t="shared" si="86"/>
        <v>0</v>
      </c>
      <c r="CC58" s="388">
        <f t="shared" si="86"/>
        <v>0</v>
      </c>
      <c r="CD58" s="388">
        <f t="shared" si="86"/>
        <v>0</v>
      </c>
      <c r="CE58" s="390">
        <f t="shared" si="86"/>
        <v>0</v>
      </c>
      <c r="CF58" s="391">
        <f t="shared" si="86"/>
        <v>0</v>
      </c>
      <c r="CG58" s="388">
        <f t="shared" si="86"/>
        <v>0</v>
      </c>
      <c r="CH58" s="388">
        <f t="shared" si="86"/>
        <v>0</v>
      </c>
      <c r="CI58" s="390">
        <f t="shared" si="86"/>
        <v>0</v>
      </c>
      <c r="CJ58" s="391">
        <f t="shared" ref="CJ58:DC58" si="87">CJ57+CF58</f>
        <v>0</v>
      </c>
      <c r="CK58" s="388">
        <f t="shared" si="87"/>
        <v>0</v>
      </c>
      <c r="CL58" s="388">
        <f t="shared" si="87"/>
        <v>0</v>
      </c>
      <c r="CM58" s="390">
        <f t="shared" si="87"/>
        <v>0</v>
      </c>
      <c r="CN58" s="391">
        <f t="shared" si="87"/>
        <v>0</v>
      </c>
      <c r="CO58" s="388">
        <f t="shared" si="87"/>
        <v>0</v>
      </c>
      <c r="CP58" s="388">
        <f t="shared" si="87"/>
        <v>0</v>
      </c>
      <c r="CQ58" s="390">
        <f t="shared" si="87"/>
        <v>0</v>
      </c>
      <c r="CR58" s="391">
        <f t="shared" si="87"/>
        <v>0</v>
      </c>
      <c r="CS58" s="388">
        <f t="shared" si="87"/>
        <v>0</v>
      </c>
      <c r="CT58" s="388">
        <f t="shared" si="87"/>
        <v>0</v>
      </c>
      <c r="CU58" s="390">
        <f t="shared" si="87"/>
        <v>0</v>
      </c>
      <c r="CV58" s="391">
        <f t="shared" si="87"/>
        <v>0</v>
      </c>
      <c r="CW58" s="388">
        <f t="shared" si="87"/>
        <v>0</v>
      </c>
      <c r="CX58" s="388">
        <f t="shared" si="87"/>
        <v>0</v>
      </c>
      <c r="CY58" s="390">
        <f t="shared" si="87"/>
        <v>0</v>
      </c>
      <c r="CZ58" s="391">
        <f t="shared" si="87"/>
        <v>0</v>
      </c>
      <c r="DA58" s="388">
        <f t="shared" si="87"/>
        <v>0</v>
      </c>
      <c r="DB58" s="388">
        <f t="shared" si="87"/>
        <v>0</v>
      </c>
      <c r="DC58" s="390">
        <f t="shared" si="87"/>
        <v>0</v>
      </c>
      <c r="DD58"/>
      <c r="DE58"/>
      <c r="DF58"/>
      <c r="DG58"/>
      <c r="DH58"/>
      <c r="DI58"/>
      <c r="DJ58"/>
      <c r="DK58"/>
    </row>
    <row r="59" spans="2:115" ht="12.75" customHeight="1">
      <c r="B59" s="340">
        <v>12</v>
      </c>
      <c r="C59" s="392" t="str">
        <f>QCI!C26</f>
        <v>VIDROS E SIMILARES</v>
      </c>
      <c r="D59" s="342" t="s">
        <v>58</v>
      </c>
      <c r="E59" s="343" t="s">
        <v>28</v>
      </c>
      <c r="F59" s="344">
        <f>QCI!Y26</f>
        <v>3326.11</v>
      </c>
      <c r="G59" s="345">
        <f>CronogFF!G27</f>
        <v>4.7741093483772996E-3</v>
      </c>
      <c r="H59" s="346"/>
      <c r="I59" s="347"/>
      <c r="J59" s="347"/>
      <c r="K59" s="348"/>
      <c r="L59" s="349">
        <f>CronogFF!H27</f>
        <v>0</v>
      </c>
      <c r="M59" s="350">
        <f>L59*QCI!$Y26*QCI!$R26/100</f>
        <v>0</v>
      </c>
      <c r="N59" s="351">
        <f>L59/100*QCI!$Y26*(QCI!$U26+QCI!$W26)</f>
        <v>0</v>
      </c>
      <c r="O59" s="352">
        <f>M59+N59</f>
        <v>0</v>
      </c>
      <c r="P59" s="353">
        <f>CronogFF!L27</f>
        <v>0</v>
      </c>
      <c r="Q59" s="354">
        <f>P59*QCI!$Y26*QCI!$R26/100</f>
        <v>0</v>
      </c>
      <c r="R59" s="354">
        <f>P59/100*QCI!$Y26*(QCI!$U26+QCI!$W26)</f>
        <v>0</v>
      </c>
      <c r="S59" s="355">
        <f>Q59+R59</f>
        <v>0</v>
      </c>
      <c r="T59" s="353">
        <f>CronogFF!P27</f>
        <v>0</v>
      </c>
      <c r="U59" s="354">
        <f>T59*QCI!$Y26*QCI!$R26/100</f>
        <v>0</v>
      </c>
      <c r="V59" s="354">
        <f>T59/100*QCI!$Y26*(QCI!$U26+QCI!$W26)</f>
        <v>0</v>
      </c>
      <c r="W59" s="355">
        <f>U59+V59</f>
        <v>0</v>
      </c>
      <c r="X59" s="353">
        <f>CronogFF!T27</f>
        <v>0</v>
      </c>
      <c r="Y59" s="354">
        <f>X59*QCI!$Y26*QCI!$R26/100</f>
        <v>0</v>
      </c>
      <c r="Z59" s="354">
        <f>X59/100*QCI!$Y26*(QCI!$U26+QCI!$W26)</f>
        <v>0</v>
      </c>
      <c r="AA59" s="355">
        <f>Y59+Z59</f>
        <v>0</v>
      </c>
      <c r="AB59" s="353">
        <f>CronogFF!X27</f>
        <v>100</v>
      </c>
      <c r="AC59" s="354">
        <f>AB59*QCI!$Y26*QCI!$R26/100</f>
        <v>2915.2742145759998</v>
      </c>
      <c r="AD59" s="354">
        <f>AB59/100*QCI!$Y26*(QCI!$U26+QCI!$W26)</f>
        <v>410.83578542400011</v>
      </c>
      <c r="AE59" s="355">
        <f>AC59+AD59</f>
        <v>3326.11</v>
      </c>
      <c r="AF59" s="353">
        <f>CronogFF!AB27</f>
        <v>0</v>
      </c>
      <c r="AG59" s="354">
        <f>AF59*QCI!$Y26*QCI!$R26/100</f>
        <v>0</v>
      </c>
      <c r="AH59" s="354">
        <f>AF59/100*QCI!$Y26*(QCI!$U26+QCI!$W26)</f>
        <v>0</v>
      </c>
      <c r="AI59" s="355">
        <f>AG59+AH59</f>
        <v>0</v>
      </c>
      <c r="AJ59" s="353">
        <f>CronogFF!AF27</f>
        <v>0</v>
      </c>
      <c r="AK59" s="354">
        <f>AJ59*QCI!$Y26*QCI!$R26/100</f>
        <v>0</v>
      </c>
      <c r="AL59" s="354">
        <f>AJ59/100*QCI!$Y26*(QCI!$U26+QCI!$W26)</f>
        <v>0</v>
      </c>
      <c r="AM59" s="355">
        <f>AK59+AL59</f>
        <v>0</v>
      </c>
      <c r="AN59" s="353">
        <f>CronogFF!AJ27</f>
        <v>0</v>
      </c>
      <c r="AO59" s="354">
        <f>AN59*QCI!$Y26*QCI!$R26/100</f>
        <v>0</v>
      </c>
      <c r="AP59" s="354">
        <f>AN59/100*QCI!$Y26*(QCI!$U26+QCI!$W26)</f>
        <v>0</v>
      </c>
      <c r="AQ59" s="355">
        <f>AO59+AP59</f>
        <v>0</v>
      </c>
      <c r="AR59" s="353">
        <f>CronogFF!AN27</f>
        <v>0</v>
      </c>
      <c r="AS59" s="354">
        <f>AR59*QCI!$Y26*QCI!$R26/100</f>
        <v>0</v>
      </c>
      <c r="AT59" s="354">
        <f>AR59/100*QCI!$Y26*(QCI!$U26+QCI!$W26)</f>
        <v>0</v>
      </c>
      <c r="AU59" s="355">
        <f>AS59+AT59</f>
        <v>0</v>
      </c>
      <c r="AV59" s="353">
        <f>CronogFF!AR27</f>
        <v>0</v>
      </c>
      <c r="AW59" s="354">
        <f>AV59*QCI!$Y26*QCI!$R26/100</f>
        <v>0</v>
      </c>
      <c r="AX59" s="354">
        <f>AV59/100*QCI!$Y26*(QCI!$U26+QCI!$W26)</f>
        <v>0</v>
      </c>
      <c r="AY59" s="355">
        <f>AW59+AX59</f>
        <v>0</v>
      </c>
      <c r="AZ59" s="353">
        <f>CronogFF!AV27</f>
        <v>0</v>
      </c>
      <c r="BA59" s="354">
        <f>AZ59*QCI!$Y26*QCI!$R26/100</f>
        <v>0</v>
      </c>
      <c r="BB59" s="354">
        <f>AZ59/100*QCI!$Y26*(QCI!$U26+QCI!$W26)</f>
        <v>0</v>
      </c>
      <c r="BC59" s="355">
        <f>BA59+BB59</f>
        <v>0</v>
      </c>
      <c r="BD59" s="353">
        <f>CronogFF!AZ27</f>
        <v>0</v>
      </c>
      <c r="BE59" s="354">
        <f>BD59*QCI!$Y26*QCI!$R26/100</f>
        <v>0</v>
      </c>
      <c r="BF59" s="354">
        <f>BD59/100*QCI!$Y26*(QCI!$U26+QCI!$W26)</f>
        <v>0</v>
      </c>
      <c r="BG59" s="355">
        <f>BE59+BF59</f>
        <v>0</v>
      </c>
      <c r="BH59" s="353">
        <f>CronogFF!BD27</f>
        <v>0</v>
      </c>
      <c r="BI59" s="354">
        <f>BH59*QCI!$Y26*QCI!$R26/100</f>
        <v>0</v>
      </c>
      <c r="BJ59" s="354">
        <f>BH59/100*QCI!$Y26*(QCI!$U26+QCI!$W26)</f>
        <v>0</v>
      </c>
      <c r="BK59" s="355">
        <f>BI59+BJ59</f>
        <v>0</v>
      </c>
      <c r="BL59" s="353">
        <f>CronogFF!BH27</f>
        <v>0</v>
      </c>
      <c r="BM59" s="354">
        <f>BL59*QCI!$Y26*QCI!$R26/100</f>
        <v>0</v>
      </c>
      <c r="BN59" s="354">
        <f>BL59/100*QCI!$Y26*(QCI!$U26+QCI!$W26)</f>
        <v>0</v>
      </c>
      <c r="BO59" s="355">
        <f>BM59+BN59</f>
        <v>0</v>
      </c>
      <c r="BP59" s="353">
        <f>CronogFF!BL27</f>
        <v>0</v>
      </c>
      <c r="BQ59" s="354">
        <f>BP59*QCI!$Y26*QCI!$R26/100</f>
        <v>0</v>
      </c>
      <c r="BR59" s="354">
        <f>BP59/100*QCI!$Y26*(QCI!$U26+QCI!$W26)</f>
        <v>0</v>
      </c>
      <c r="BS59" s="355">
        <f>BQ59+BR59</f>
        <v>0</v>
      </c>
      <c r="BT59" s="353">
        <f>CronogFF!BP27</f>
        <v>0</v>
      </c>
      <c r="BU59" s="354">
        <f>BT59*QCI!$Y26*QCI!$R26/100</f>
        <v>0</v>
      </c>
      <c r="BV59" s="354">
        <f>BT59/100*QCI!$Y26*(QCI!$U26+QCI!$W26)</f>
        <v>0</v>
      </c>
      <c r="BW59" s="355">
        <f>BU59+BV59</f>
        <v>0</v>
      </c>
      <c r="BX59" s="353">
        <f>CronogFF!BT27</f>
        <v>0</v>
      </c>
      <c r="BY59" s="354">
        <f>BX59*QCI!$Y26*QCI!$R26/100</f>
        <v>0</v>
      </c>
      <c r="BZ59" s="354">
        <f>BX59/100*QCI!$Y26*(QCI!$U26+QCI!$W26)</f>
        <v>0</v>
      </c>
      <c r="CA59" s="355">
        <f>BY59+BZ59</f>
        <v>0</v>
      </c>
      <c r="CB59" s="353">
        <f>CronogFF!BX27</f>
        <v>0</v>
      </c>
      <c r="CC59" s="354">
        <f>CB59*QCI!$Y26*QCI!$R26/100</f>
        <v>0</v>
      </c>
      <c r="CD59" s="354">
        <f>CB59/100*QCI!$Y26*(QCI!$U26+QCI!$W26)</f>
        <v>0</v>
      </c>
      <c r="CE59" s="355">
        <f>CC59+CD59</f>
        <v>0</v>
      </c>
      <c r="CF59" s="353">
        <f>CronogFF!CB27</f>
        <v>0</v>
      </c>
      <c r="CG59" s="354">
        <f>CF59*QCI!$Y26*QCI!$R26/100</f>
        <v>0</v>
      </c>
      <c r="CH59" s="354">
        <f>CF59/100*QCI!$Y26*(QCI!$U26+QCI!$W26)</f>
        <v>0</v>
      </c>
      <c r="CI59" s="355">
        <f>CG59+CH59</f>
        <v>0</v>
      </c>
      <c r="CJ59" s="353">
        <f>CronogFF!CF27</f>
        <v>0</v>
      </c>
      <c r="CK59" s="354">
        <f>CJ59*QCI!$Y26*QCI!$R26/100</f>
        <v>0</v>
      </c>
      <c r="CL59" s="354">
        <f>CJ59/100*QCI!$Y26*(QCI!$U26+QCI!$W26)</f>
        <v>0</v>
      </c>
      <c r="CM59" s="355">
        <f>CK59+CL59</f>
        <v>0</v>
      </c>
      <c r="CN59" s="353">
        <f>CronogFF!CJ27</f>
        <v>0</v>
      </c>
      <c r="CO59" s="354">
        <f>CN59*QCI!$Y26*QCI!$R26/100</f>
        <v>0</v>
      </c>
      <c r="CP59" s="354">
        <f>CN59/100*QCI!$Y26*(QCI!$U26+QCI!$W26)</f>
        <v>0</v>
      </c>
      <c r="CQ59" s="355">
        <f>CO59+CP59</f>
        <v>0</v>
      </c>
      <c r="CR59" s="353">
        <f>CronogFF!CN27</f>
        <v>0</v>
      </c>
      <c r="CS59" s="354">
        <f>CR59*QCI!$Y26*QCI!$R26/100</f>
        <v>0</v>
      </c>
      <c r="CT59" s="354">
        <f>CR59/100*QCI!$Y26*(QCI!$U26+QCI!$W26)</f>
        <v>0</v>
      </c>
      <c r="CU59" s="355">
        <f>CS59+CT59</f>
        <v>0</v>
      </c>
      <c r="CV59" s="353">
        <f>CronogFF!CR27</f>
        <v>0</v>
      </c>
      <c r="CW59" s="354">
        <f>CV59*QCI!$Y26*QCI!$R26/100</f>
        <v>0</v>
      </c>
      <c r="CX59" s="354">
        <f>CV59/100*QCI!$Y26*(QCI!$U26+QCI!$W26)</f>
        <v>0</v>
      </c>
      <c r="CY59" s="355">
        <f>CW59+CX59</f>
        <v>0</v>
      </c>
      <c r="CZ59" s="353">
        <f>CronogFF!CV27</f>
        <v>0</v>
      </c>
      <c r="DA59" s="354">
        <f>CZ59*QCI!$Y26*QCI!$R26/100</f>
        <v>0</v>
      </c>
      <c r="DB59" s="354">
        <f>CZ59/100*QCI!$Y26*(QCI!$U26+QCI!$W26)</f>
        <v>0</v>
      </c>
      <c r="DC59" s="355">
        <f>DA59+DB59</f>
        <v>0</v>
      </c>
      <c r="DD59"/>
      <c r="DE59"/>
      <c r="DF59"/>
      <c r="DG59"/>
      <c r="DH59"/>
      <c r="DI59"/>
      <c r="DJ59"/>
      <c r="DK59"/>
    </row>
    <row r="60" spans="2:115" ht="12.75" customHeight="1">
      <c r="B60" s="356"/>
      <c r="C60" s="357"/>
      <c r="D60" s="358" t="s">
        <v>58</v>
      </c>
      <c r="E60" s="359" t="s">
        <v>29</v>
      </c>
      <c r="F60" s="360">
        <f>IF(F61&lt;&gt;0,F59-F61,0)</f>
        <v>0</v>
      </c>
      <c r="G60" s="361"/>
      <c r="H60" s="362"/>
      <c r="I60" s="363"/>
      <c r="J60" s="363"/>
      <c r="K60" s="364"/>
      <c r="L60" s="365">
        <f t="shared" ref="L60:W60" si="88">L59+H60</f>
        <v>0</v>
      </c>
      <c r="M60" s="365">
        <f t="shared" si="88"/>
        <v>0</v>
      </c>
      <c r="N60" s="366">
        <f t="shared" si="88"/>
        <v>0</v>
      </c>
      <c r="O60" s="367">
        <f t="shared" si="88"/>
        <v>0</v>
      </c>
      <c r="P60" s="368">
        <f t="shared" si="88"/>
        <v>0</v>
      </c>
      <c r="Q60" s="369">
        <f t="shared" si="88"/>
        <v>0</v>
      </c>
      <c r="R60" s="370">
        <f t="shared" si="88"/>
        <v>0</v>
      </c>
      <c r="S60" s="371">
        <f t="shared" si="88"/>
        <v>0</v>
      </c>
      <c r="T60" s="368">
        <f t="shared" si="88"/>
        <v>0</v>
      </c>
      <c r="U60" s="369">
        <f t="shared" si="88"/>
        <v>0</v>
      </c>
      <c r="V60" s="370">
        <f t="shared" si="88"/>
        <v>0</v>
      </c>
      <c r="W60" s="371">
        <f t="shared" si="88"/>
        <v>0</v>
      </c>
      <c r="X60" s="368">
        <f t="shared" ref="X60:BC60" si="89">X59+T60</f>
        <v>0</v>
      </c>
      <c r="Y60" s="369">
        <f t="shared" si="89"/>
        <v>0</v>
      </c>
      <c r="Z60" s="370">
        <f t="shared" si="89"/>
        <v>0</v>
      </c>
      <c r="AA60" s="371">
        <f t="shared" si="89"/>
        <v>0</v>
      </c>
      <c r="AB60" s="368">
        <f t="shared" si="89"/>
        <v>100</v>
      </c>
      <c r="AC60" s="369">
        <f t="shared" si="89"/>
        <v>2915.2742145759998</v>
      </c>
      <c r="AD60" s="370">
        <f t="shared" si="89"/>
        <v>410.83578542400011</v>
      </c>
      <c r="AE60" s="371">
        <f t="shared" si="89"/>
        <v>3326.11</v>
      </c>
      <c r="AF60" s="368">
        <f t="shared" si="89"/>
        <v>100</v>
      </c>
      <c r="AG60" s="369">
        <f t="shared" si="89"/>
        <v>2915.2742145759998</v>
      </c>
      <c r="AH60" s="370">
        <f t="shared" si="89"/>
        <v>410.83578542400011</v>
      </c>
      <c r="AI60" s="371">
        <f t="shared" si="89"/>
        <v>3326.11</v>
      </c>
      <c r="AJ60" s="368">
        <f t="shared" si="89"/>
        <v>100</v>
      </c>
      <c r="AK60" s="369">
        <f t="shared" si="89"/>
        <v>2915.2742145759998</v>
      </c>
      <c r="AL60" s="370">
        <f t="shared" si="89"/>
        <v>410.83578542400011</v>
      </c>
      <c r="AM60" s="371">
        <f t="shared" si="89"/>
        <v>3326.11</v>
      </c>
      <c r="AN60" s="368">
        <f t="shared" si="89"/>
        <v>100</v>
      </c>
      <c r="AO60" s="369">
        <f t="shared" si="89"/>
        <v>2915.2742145759998</v>
      </c>
      <c r="AP60" s="370">
        <f t="shared" si="89"/>
        <v>410.83578542400011</v>
      </c>
      <c r="AQ60" s="371">
        <f t="shared" si="89"/>
        <v>3326.11</v>
      </c>
      <c r="AR60" s="368">
        <f t="shared" si="89"/>
        <v>100</v>
      </c>
      <c r="AS60" s="369">
        <f t="shared" si="89"/>
        <v>2915.2742145759998</v>
      </c>
      <c r="AT60" s="370">
        <f t="shared" si="89"/>
        <v>410.83578542400011</v>
      </c>
      <c r="AU60" s="371">
        <f t="shared" si="89"/>
        <v>3326.11</v>
      </c>
      <c r="AV60" s="368">
        <f t="shared" si="89"/>
        <v>100</v>
      </c>
      <c r="AW60" s="369">
        <f t="shared" si="89"/>
        <v>2915.2742145759998</v>
      </c>
      <c r="AX60" s="370">
        <f t="shared" si="89"/>
        <v>410.83578542400011</v>
      </c>
      <c r="AY60" s="371">
        <f t="shared" si="89"/>
        <v>3326.11</v>
      </c>
      <c r="AZ60" s="368">
        <f t="shared" si="89"/>
        <v>100</v>
      </c>
      <c r="BA60" s="369">
        <f t="shared" si="89"/>
        <v>2915.2742145759998</v>
      </c>
      <c r="BB60" s="370">
        <f t="shared" si="89"/>
        <v>410.83578542400011</v>
      </c>
      <c r="BC60" s="371">
        <f t="shared" si="89"/>
        <v>3326.11</v>
      </c>
      <c r="BD60" s="368">
        <f t="shared" ref="BD60:CI60" si="90">BD59+AZ60</f>
        <v>100</v>
      </c>
      <c r="BE60" s="369">
        <f t="shared" si="90"/>
        <v>2915.2742145759998</v>
      </c>
      <c r="BF60" s="370">
        <f t="shared" si="90"/>
        <v>410.83578542400011</v>
      </c>
      <c r="BG60" s="371">
        <f t="shared" si="90"/>
        <v>3326.11</v>
      </c>
      <c r="BH60" s="368">
        <f t="shared" si="90"/>
        <v>100</v>
      </c>
      <c r="BI60" s="369">
        <f t="shared" si="90"/>
        <v>2915.2742145759998</v>
      </c>
      <c r="BJ60" s="370">
        <f t="shared" si="90"/>
        <v>410.83578542400011</v>
      </c>
      <c r="BK60" s="371">
        <f t="shared" si="90"/>
        <v>3326.11</v>
      </c>
      <c r="BL60" s="368">
        <f t="shared" si="90"/>
        <v>100</v>
      </c>
      <c r="BM60" s="369">
        <f t="shared" si="90"/>
        <v>2915.2742145759998</v>
      </c>
      <c r="BN60" s="370">
        <f t="shared" si="90"/>
        <v>410.83578542400011</v>
      </c>
      <c r="BO60" s="371">
        <f t="shared" si="90"/>
        <v>3326.11</v>
      </c>
      <c r="BP60" s="368">
        <f t="shared" si="90"/>
        <v>100</v>
      </c>
      <c r="BQ60" s="369">
        <f t="shared" si="90"/>
        <v>2915.2742145759998</v>
      </c>
      <c r="BR60" s="370">
        <f t="shared" si="90"/>
        <v>410.83578542400011</v>
      </c>
      <c r="BS60" s="371">
        <f t="shared" si="90"/>
        <v>3326.11</v>
      </c>
      <c r="BT60" s="368">
        <f t="shared" si="90"/>
        <v>100</v>
      </c>
      <c r="BU60" s="369">
        <f t="shared" si="90"/>
        <v>2915.2742145759998</v>
      </c>
      <c r="BV60" s="370">
        <f t="shared" si="90"/>
        <v>410.83578542400011</v>
      </c>
      <c r="BW60" s="371">
        <f t="shared" si="90"/>
        <v>3326.11</v>
      </c>
      <c r="BX60" s="368">
        <f t="shared" si="90"/>
        <v>100</v>
      </c>
      <c r="BY60" s="369">
        <f t="shared" si="90"/>
        <v>2915.2742145759998</v>
      </c>
      <c r="BZ60" s="370">
        <f t="shared" si="90"/>
        <v>410.83578542400011</v>
      </c>
      <c r="CA60" s="371">
        <f t="shared" si="90"/>
        <v>3326.11</v>
      </c>
      <c r="CB60" s="368">
        <f t="shared" si="90"/>
        <v>100</v>
      </c>
      <c r="CC60" s="369">
        <f t="shared" si="90"/>
        <v>2915.2742145759998</v>
      </c>
      <c r="CD60" s="370">
        <f t="shared" si="90"/>
        <v>410.83578542400011</v>
      </c>
      <c r="CE60" s="371">
        <f t="shared" si="90"/>
        <v>3326.11</v>
      </c>
      <c r="CF60" s="368">
        <f t="shared" si="90"/>
        <v>100</v>
      </c>
      <c r="CG60" s="369">
        <f t="shared" si="90"/>
        <v>2915.2742145759998</v>
      </c>
      <c r="CH60" s="370">
        <f t="shared" si="90"/>
        <v>410.83578542400011</v>
      </c>
      <c r="CI60" s="371">
        <f t="shared" si="90"/>
        <v>3326.11</v>
      </c>
      <c r="CJ60" s="368">
        <f t="shared" ref="CJ60:DC60" si="91">CJ59+CF60</f>
        <v>100</v>
      </c>
      <c r="CK60" s="369">
        <f t="shared" si="91"/>
        <v>2915.2742145759998</v>
      </c>
      <c r="CL60" s="370">
        <f t="shared" si="91"/>
        <v>410.83578542400011</v>
      </c>
      <c r="CM60" s="371">
        <f t="shared" si="91"/>
        <v>3326.11</v>
      </c>
      <c r="CN60" s="368">
        <f t="shared" si="91"/>
        <v>100</v>
      </c>
      <c r="CO60" s="369">
        <f t="shared" si="91"/>
        <v>2915.2742145759998</v>
      </c>
      <c r="CP60" s="370">
        <f t="shared" si="91"/>
        <v>410.83578542400011</v>
      </c>
      <c r="CQ60" s="371">
        <f t="shared" si="91"/>
        <v>3326.11</v>
      </c>
      <c r="CR60" s="368">
        <f t="shared" si="91"/>
        <v>100</v>
      </c>
      <c r="CS60" s="369">
        <f t="shared" si="91"/>
        <v>2915.2742145759998</v>
      </c>
      <c r="CT60" s="370">
        <f t="shared" si="91"/>
        <v>410.83578542400011</v>
      </c>
      <c r="CU60" s="371">
        <f t="shared" si="91"/>
        <v>3326.11</v>
      </c>
      <c r="CV60" s="368">
        <f t="shared" si="91"/>
        <v>100</v>
      </c>
      <c r="CW60" s="369">
        <f t="shared" si="91"/>
        <v>2915.2742145759998</v>
      </c>
      <c r="CX60" s="370">
        <f t="shared" si="91"/>
        <v>410.83578542400011</v>
      </c>
      <c r="CY60" s="371">
        <f t="shared" si="91"/>
        <v>3326.11</v>
      </c>
      <c r="CZ60" s="368">
        <f t="shared" si="91"/>
        <v>100</v>
      </c>
      <c r="DA60" s="369">
        <f t="shared" si="91"/>
        <v>2915.2742145759998</v>
      </c>
      <c r="DB60" s="370">
        <f t="shared" si="91"/>
        <v>410.83578542400011</v>
      </c>
      <c r="DC60" s="371">
        <f t="shared" si="91"/>
        <v>3326.11</v>
      </c>
      <c r="DD60"/>
      <c r="DE60"/>
      <c r="DF60"/>
      <c r="DG60"/>
      <c r="DH60"/>
      <c r="DI60"/>
      <c r="DJ60"/>
      <c r="DK60"/>
    </row>
    <row r="61" spans="2:115" ht="12.75" customHeight="1">
      <c r="B61" s="356"/>
      <c r="C61" s="357"/>
      <c r="D61" s="372" t="s">
        <v>59</v>
      </c>
      <c r="E61" s="373" t="s">
        <v>30</v>
      </c>
      <c r="F61" s="75"/>
      <c r="G61" s="374">
        <f>IF(F61=0,0,F61/F$115)</f>
        <v>0</v>
      </c>
      <c r="H61" s="375"/>
      <c r="I61" s="376"/>
      <c r="J61" s="376"/>
      <c r="K61" s="377"/>
      <c r="L61" s="378">
        <f>IF(O61&lt;&gt;0,(O61/$F61)*100,0)</f>
        <v>0</v>
      </c>
      <c r="M61" s="378">
        <f>ROUND(O61*QCI!$R$15,2)</f>
        <v>0</v>
      </c>
      <c r="N61" s="379">
        <f>O61-M61</f>
        <v>0</v>
      </c>
      <c r="O61" s="77"/>
      <c r="P61" s="380">
        <f>IF(S61&lt;&gt;0,(S61/$F61)*100,0)</f>
        <v>0</v>
      </c>
      <c r="Q61" s="378">
        <f>ROUND(S61*QCI!$R$15,2)</f>
        <v>0</v>
      </c>
      <c r="R61" s="378">
        <f>S61-Q61</f>
        <v>0</v>
      </c>
      <c r="S61" s="77"/>
      <c r="T61" s="380">
        <f>IF(W61&lt;&gt;0,(W61/$F61)*100,0)</f>
        <v>0</v>
      </c>
      <c r="U61" s="378">
        <f>ROUND(W61*QCI!$R$15,2)</f>
        <v>0</v>
      </c>
      <c r="V61" s="378">
        <f>W61-U61</f>
        <v>0</v>
      </c>
      <c r="W61" s="77"/>
      <c r="X61" s="380">
        <f>IF(AA61&lt;&gt;0,(AA61/$F61)*100,0)</f>
        <v>0</v>
      </c>
      <c r="Y61" s="378">
        <f>ROUND(AA61*QCI!$R$15,2)</f>
        <v>0</v>
      </c>
      <c r="Z61" s="378">
        <f>AA61-Y61</f>
        <v>0</v>
      </c>
      <c r="AA61" s="77"/>
      <c r="AB61" s="380">
        <f>IF(AE61&lt;&gt;0,(AE61/$F61)*100,0)</f>
        <v>0</v>
      </c>
      <c r="AC61" s="378">
        <f>ROUND(AE61*QCI!$R$15,2)</f>
        <v>0</v>
      </c>
      <c r="AD61" s="378">
        <f>AE61-AC61</f>
        <v>0</v>
      </c>
      <c r="AE61" s="77"/>
      <c r="AF61" s="380">
        <f>IF(AI61&lt;&gt;0,(AI61/$F61)*100,0)</f>
        <v>0</v>
      </c>
      <c r="AG61" s="378">
        <f>ROUND(AI61*QCI!$R$15,2)</f>
        <v>0</v>
      </c>
      <c r="AH61" s="378">
        <f>AI61-AG61</f>
        <v>0</v>
      </c>
      <c r="AI61" s="77"/>
      <c r="AJ61" s="380">
        <f>IF(AM61&lt;&gt;0,(AM61/$F61)*100,0)</f>
        <v>0</v>
      </c>
      <c r="AK61" s="378">
        <f>ROUND(AM61*QCI!$R$15,2)</f>
        <v>0</v>
      </c>
      <c r="AL61" s="378">
        <f>AM61-AK61</f>
        <v>0</v>
      </c>
      <c r="AM61" s="77"/>
      <c r="AN61" s="380">
        <f>IF(AQ61&lt;&gt;0,(AQ61/$F61)*100,0)</f>
        <v>0</v>
      </c>
      <c r="AO61" s="378">
        <f>ROUND(AQ61*QCI!$R$15,2)</f>
        <v>0</v>
      </c>
      <c r="AP61" s="378">
        <f>AQ61-AO61</f>
        <v>0</v>
      </c>
      <c r="AQ61" s="77"/>
      <c r="AR61" s="380">
        <f>IF(AU61&lt;&gt;0,(AU61/$F61)*100,0)</f>
        <v>0</v>
      </c>
      <c r="AS61" s="378">
        <f>ROUND(AU61*QCI!$R$15,2)</f>
        <v>0</v>
      </c>
      <c r="AT61" s="378">
        <f>AU61-AS61</f>
        <v>0</v>
      </c>
      <c r="AU61" s="77"/>
      <c r="AV61" s="380">
        <f>IF(AY61&lt;&gt;0,(AY61/$F61)*100,0)</f>
        <v>0</v>
      </c>
      <c r="AW61" s="378">
        <f>ROUND(AY61*QCI!$R$15,2)</f>
        <v>0</v>
      </c>
      <c r="AX61" s="378">
        <f>AY61-AW61</f>
        <v>0</v>
      </c>
      <c r="AY61" s="77"/>
      <c r="AZ61" s="380">
        <f>IF(BC61&lt;&gt;0,(BC61/$F61)*100,0)</f>
        <v>0</v>
      </c>
      <c r="BA61" s="378">
        <f>ROUND(BC61*QCI!$R$15,2)</f>
        <v>0</v>
      </c>
      <c r="BB61" s="378">
        <f>BC61-BA61</f>
        <v>0</v>
      </c>
      <c r="BC61" s="77"/>
      <c r="BD61" s="380">
        <f>IF(BG61&lt;&gt;0,(BG61/$F61)*100,0)</f>
        <v>0</v>
      </c>
      <c r="BE61" s="378">
        <f>ROUND(BG61*QCI!$R$15,2)</f>
        <v>0</v>
      </c>
      <c r="BF61" s="378">
        <f>BG61-BE61</f>
        <v>0</v>
      </c>
      <c r="BG61" s="77"/>
      <c r="BH61" s="380">
        <f>IF(BK61&lt;&gt;0,(BK61/$F61)*100,0)</f>
        <v>0</v>
      </c>
      <c r="BI61" s="378">
        <f>ROUND(BK61*QCI!$R$15,2)</f>
        <v>0</v>
      </c>
      <c r="BJ61" s="378">
        <f>BK61-BI61</f>
        <v>0</v>
      </c>
      <c r="BK61" s="77"/>
      <c r="BL61" s="380">
        <f>IF(BO61&lt;&gt;0,(BO61/$F61)*100,0)</f>
        <v>0</v>
      </c>
      <c r="BM61" s="378">
        <f>ROUND(BO61*QCI!$R$15,2)</f>
        <v>0</v>
      </c>
      <c r="BN61" s="378">
        <f>BO61-BM61</f>
        <v>0</v>
      </c>
      <c r="BO61" s="77"/>
      <c r="BP61" s="380">
        <f>IF(BS61&lt;&gt;0,(BS61/$F61)*100,0)</f>
        <v>0</v>
      </c>
      <c r="BQ61" s="378">
        <f>ROUND(BS61*QCI!$R$15,2)</f>
        <v>0</v>
      </c>
      <c r="BR61" s="378">
        <f>BS61-BQ61</f>
        <v>0</v>
      </c>
      <c r="BS61" s="77"/>
      <c r="BT61" s="380">
        <f>IF(BW61&lt;&gt;0,(BW61/$F61)*100,0)</f>
        <v>0</v>
      </c>
      <c r="BU61" s="378">
        <f>ROUND(BW61*QCI!$R$15,2)</f>
        <v>0</v>
      </c>
      <c r="BV61" s="378">
        <f>BW61-BU61</f>
        <v>0</v>
      </c>
      <c r="BW61" s="77"/>
      <c r="BX61" s="380">
        <f>IF(CA61&lt;&gt;0,(CA61/$F61)*100,0)</f>
        <v>0</v>
      </c>
      <c r="BY61" s="378">
        <f>ROUND(CA61*QCI!$R$15,2)</f>
        <v>0</v>
      </c>
      <c r="BZ61" s="378">
        <f>CA61-BY61</f>
        <v>0</v>
      </c>
      <c r="CA61" s="77"/>
      <c r="CB61" s="380">
        <f>IF(CE61&lt;&gt;0,(CE61/$F61)*100,0)</f>
        <v>0</v>
      </c>
      <c r="CC61" s="378">
        <f>ROUND(CE61*QCI!$R$15,2)</f>
        <v>0</v>
      </c>
      <c r="CD61" s="378">
        <f>CE61-CC61</f>
        <v>0</v>
      </c>
      <c r="CE61" s="77"/>
      <c r="CF61" s="380">
        <f>IF(CI61&lt;&gt;0,(CI61/$F61)*100,0)</f>
        <v>0</v>
      </c>
      <c r="CG61" s="378">
        <f>ROUND(CI61*QCI!$R$15,2)</f>
        <v>0</v>
      </c>
      <c r="CH61" s="378">
        <f>CI61-CG61</f>
        <v>0</v>
      </c>
      <c r="CI61" s="77"/>
      <c r="CJ61" s="380">
        <f>IF(CM61&lt;&gt;0,(CM61/$F61)*100,0)</f>
        <v>0</v>
      </c>
      <c r="CK61" s="378">
        <f>ROUND(CM61*QCI!$R$15,2)</f>
        <v>0</v>
      </c>
      <c r="CL61" s="378">
        <f>CM61-CK61</f>
        <v>0</v>
      </c>
      <c r="CM61" s="77"/>
      <c r="CN61" s="380">
        <f>IF(CQ61&lt;&gt;0,(CQ61/$F61)*100,0)</f>
        <v>0</v>
      </c>
      <c r="CO61" s="378">
        <f>ROUND(CQ61*QCI!$R$15,2)</f>
        <v>0</v>
      </c>
      <c r="CP61" s="378">
        <f>CQ61-CO61</f>
        <v>0</v>
      </c>
      <c r="CQ61" s="77"/>
      <c r="CR61" s="380">
        <f>IF(CU61&lt;&gt;0,(CU61/$F61)*100,0)</f>
        <v>0</v>
      </c>
      <c r="CS61" s="378">
        <f>ROUND(CU61*QCI!$R$15,2)</f>
        <v>0</v>
      </c>
      <c r="CT61" s="378">
        <f>CU61-CS61</f>
        <v>0</v>
      </c>
      <c r="CU61" s="77"/>
      <c r="CV61" s="380">
        <f>IF(CY61&lt;&gt;0,(CY61/$F61)*100,0)</f>
        <v>0</v>
      </c>
      <c r="CW61" s="378">
        <f>ROUND(CY61*QCI!$R$15,2)</f>
        <v>0</v>
      </c>
      <c r="CX61" s="378">
        <f>CY61-CW61</f>
        <v>0</v>
      </c>
      <c r="CY61" s="77"/>
      <c r="CZ61" s="380">
        <f>IF(DC61&lt;&gt;0,(DC61/$F61)*100,0)</f>
        <v>0</v>
      </c>
      <c r="DA61" s="378">
        <f>ROUND(DC61*QCI!$R$15,2)</f>
        <v>0</v>
      </c>
      <c r="DB61" s="378">
        <f>DC61-DA61</f>
        <v>0</v>
      </c>
      <c r="DC61" s="77"/>
      <c r="DD61"/>
      <c r="DE61"/>
      <c r="DF61"/>
      <c r="DG61"/>
      <c r="DH61"/>
      <c r="DI61"/>
      <c r="DJ61"/>
      <c r="DK61"/>
    </row>
    <row r="62" spans="2:115" ht="12.75" customHeight="1">
      <c r="B62" s="393"/>
      <c r="C62" s="357"/>
      <c r="D62" s="381" t="s">
        <v>60</v>
      </c>
      <c r="E62" s="382" t="s">
        <v>31</v>
      </c>
      <c r="F62" s="383">
        <f>IF(F61=0,F59,F61)</f>
        <v>3326.11</v>
      </c>
      <c r="G62" s="384"/>
      <c r="H62" s="385"/>
      <c r="I62" s="386"/>
      <c r="J62" s="386"/>
      <c r="K62" s="387"/>
      <c r="L62" s="388">
        <f t="shared" ref="L62:W62" si="92">L61+H62</f>
        <v>0</v>
      </c>
      <c r="M62" s="388">
        <f t="shared" si="92"/>
        <v>0</v>
      </c>
      <c r="N62" s="389">
        <f t="shared" si="92"/>
        <v>0</v>
      </c>
      <c r="O62" s="390">
        <f t="shared" si="92"/>
        <v>0</v>
      </c>
      <c r="P62" s="391">
        <f t="shared" si="92"/>
        <v>0</v>
      </c>
      <c r="Q62" s="388">
        <f t="shared" si="92"/>
        <v>0</v>
      </c>
      <c r="R62" s="388">
        <f t="shared" si="92"/>
        <v>0</v>
      </c>
      <c r="S62" s="390">
        <f t="shared" si="92"/>
        <v>0</v>
      </c>
      <c r="T62" s="391">
        <f t="shared" si="92"/>
        <v>0</v>
      </c>
      <c r="U62" s="388">
        <f t="shared" si="92"/>
        <v>0</v>
      </c>
      <c r="V62" s="388">
        <f t="shared" si="92"/>
        <v>0</v>
      </c>
      <c r="W62" s="390">
        <f t="shared" si="92"/>
        <v>0</v>
      </c>
      <c r="X62" s="391">
        <f t="shared" ref="X62:BC62" si="93">X61+T62</f>
        <v>0</v>
      </c>
      <c r="Y62" s="388">
        <f t="shared" si="93"/>
        <v>0</v>
      </c>
      <c r="Z62" s="388">
        <f t="shared" si="93"/>
        <v>0</v>
      </c>
      <c r="AA62" s="390">
        <f t="shared" si="93"/>
        <v>0</v>
      </c>
      <c r="AB62" s="391">
        <f t="shared" si="93"/>
        <v>0</v>
      </c>
      <c r="AC62" s="388">
        <f t="shared" si="93"/>
        <v>0</v>
      </c>
      <c r="AD62" s="388">
        <f t="shared" si="93"/>
        <v>0</v>
      </c>
      <c r="AE62" s="390">
        <f t="shared" si="93"/>
        <v>0</v>
      </c>
      <c r="AF62" s="391">
        <f t="shared" si="93"/>
        <v>0</v>
      </c>
      <c r="AG62" s="388">
        <f t="shared" si="93"/>
        <v>0</v>
      </c>
      <c r="AH62" s="388">
        <f t="shared" si="93"/>
        <v>0</v>
      </c>
      <c r="AI62" s="390">
        <f t="shared" si="93"/>
        <v>0</v>
      </c>
      <c r="AJ62" s="391">
        <f t="shared" si="93"/>
        <v>0</v>
      </c>
      <c r="AK62" s="388">
        <f t="shared" si="93"/>
        <v>0</v>
      </c>
      <c r="AL62" s="388">
        <f t="shared" si="93"/>
        <v>0</v>
      </c>
      <c r="AM62" s="390">
        <f t="shared" si="93"/>
        <v>0</v>
      </c>
      <c r="AN62" s="391">
        <f t="shared" si="93"/>
        <v>0</v>
      </c>
      <c r="AO62" s="388">
        <f t="shared" si="93"/>
        <v>0</v>
      </c>
      <c r="AP62" s="388">
        <f t="shared" si="93"/>
        <v>0</v>
      </c>
      <c r="AQ62" s="390">
        <f t="shared" si="93"/>
        <v>0</v>
      </c>
      <c r="AR62" s="391">
        <f t="shared" si="93"/>
        <v>0</v>
      </c>
      <c r="AS62" s="388">
        <f t="shared" si="93"/>
        <v>0</v>
      </c>
      <c r="AT62" s="388">
        <f t="shared" si="93"/>
        <v>0</v>
      </c>
      <c r="AU62" s="390">
        <f t="shared" si="93"/>
        <v>0</v>
      </c>
      <c r="AV62" s="391">
        <f t="shared" si="93"/>
        <v>0</v>
      </c>
      <c r="AW62" s="388">
        <f t="shared" si="93"/>
        <v>0</v>
      </c>
      <c r="AX62" s="388">
        <f t="shared" si="93"/>
        <v>0</v>
      </c>
      <c r="AY62" s="390">
        <f t="shared" si="93"/>
        <v>0</v>
      </c>
      <c r="AZ62" s="391">
        <f t="shared" si="93"/>
        <v>0</v>
      </c>
      <c r="BA62" s="388">
        <f t="shared" si="93"/>
        <v>0</v>
      </c>
      <c r="BB62" s="388">
        <f t="shared" si="93"/>
        <v>0</v>
      </c>
      <c r="BC62" s="390">
        <f t="shared" si="93"/>
        <v>0</v>
      </c>
      <c r="BD62" s="391">
        <f t="shared" ref="BD62:CI62" si="94">BD61+AZ62</f>
        <v>0</v>
      </c>
      <c r="BE62" s="388">
        <f t="shared" si="94"/>
        <v>0</v>
      </c>
      <c r="BF62" s="388">
        <f t="shared" si="94"/>
        <v>0</v>
      </c>
      <c r="BG62" s="390">
        <f t="shared" si="94"/>
        <v>0</v>
      </c>
      <c r="BH62" s="391">
        <f t="shared" si="94"/>
        <v>0</v>
      </c>
      <c r="BI62" s="388">
        <f t="shared" si="94"/>
        <v>0</v>
      </c>
      <c r="BJ62" s="388">
        <f t="shared" si="94"/>
        <v>0</v>
      </c>
      <c r="BK62" s="390">
        <f t="shared" si="94"/>
        <v>0</v>
      </c>
      <c r="BL62" s="391">
        <f t="shared" si="94"/>
        <v>0</v>
      </c>
      <c r="BM62" s="388">
        <f t="shared" si="94"/>
        <v>0</v>
      </c>
      <c r="BN62" s="388">
        <f t="shared" si="94"/>
        <v>0</v>
      </c>
      <c r="BO62" s="390">
        <f t="shared" si="94"/>
        <v>0</v>
      </c>
      <c r="BP62" s="391">
        <f t="shared" si="94"/>
        <v>0</v>
      </c>
      <c r="BQ62" s="388">
        <f t="shared" si="94"/>
        <v>0</v>
      </c>
      <c r="BR62" s="388">
        <f t="shared" si="94"/>
        <v>0</v>
      </c>
      <c r="BS62" s="390">
        <f t="shared" si="94"/>
        <v>0</v>
      </c>
      <c r="BT62" s="391">
        <f t="shared" si="94"/>
        <v>0</v>
      </c>
      <c r="BU62" s="388">
        <f t="shared" si="94"/>
        <v>0</v>
      </c>
      <c r="BV62" s="388">
        <f t="shared" si="94"/>
        <v>0</v>
      </c>
      <c r="BW62" s="390">
        <f t="shared" si="94"/>
        <v>0</v>
      </c>
      <c r="BX62" s="391">
        <f t="shared" si="94"/>
        <v>0</v>
      </c>
      <c r="BY62" s="388">
        <f t="shared" si="94"/>
        <v>0</v>
      </c>
      <c r="BZ62" s="388">
        <f t="shared" si="94"/>
        <v>0</v>
      </c>
      <c r="CA62" s="390">
        <f t="shared" si="94"/>
        <v>0</v>
      </c>
      <c r="CB62" s="391">
        <f t="shared" si="94"/>
        <v>0</v>
      </c>
      <c r="CC62" s="388">
        <f t="shared" si="94"/>
        <v>0</v>
      </c>
      <c r="CD62" s="388">
        <f t="shared" si="94"/>
        <v>0</v>
      </c>
      <c r="CE62" s="390">
        <f t="shared" si="94"/>
        <v>0</v>
      </c>
      <c r="CF62" s="391">
        <f t="shared" si="94"/>
        <v>0</v>
      </c>
      <c r="CG62" s="388">
        <f t="shared" si="94"/>
        <v>0</v>
      </c>
      <c r="CH62" s="388">
        <f t="shared" si="94"/>
        <v>0</v>
      </c>
      <c r="CI62" s="390">
        <f t="shared" si="94"/>
        <v>0</v>
      </c>
      <c r="CJ62" s="391">
        <f t="shared" ref="CJ62:DC62" si="95">CJ61+CF62</f>
        <v>0</v>
      </c>
      <c r="CK62" s="388">
        <f t="shared" si="95"/>
        <v>0</v>
      </c>
      <c r="CL62" s="388">
        <f t="shared" si="95"/>
        <v>0</v>
      </c>
      <c r="CM62" s="390">
        <f t="shared" si="95"/>
        <v>0</v>
      </c>
      <c r="CN62" s="391">
        <f t="shared" si="95"/>
        <v>0</v>
      </c>
      <c r="CO62" s="388">
        <f t="shared" si="95"/>
        <v>0</v>
      </c>
      <c r="CP62" s="388">
        <f t="shared" si="95"/>
        <v>0</v>
      </c>
      <c r="CQ62" s="390">
        <f t="shared" si="95"/>
        <v>0</v>
      </c>
      <c r="CR62" s="391">
        <f t="shared" si="95"/>
        <v>0</v>
      </c>
      <c r="CS62" s="388">
        <f t="shared" si="95"/>
        <v>0</v>
      </c>
      <c r="CT62" s="388">
        <f t="shared" si="95"/>
        <v>0</v>
      </c>
      <c r="CU62" s="390">
        <f t="shared" si="95"/>
        <v>0</v>
      </c>
      <c r="CV62" s="391">
        <f t="shared" si="95"/>
        <v>0</v>
      </c>
      <c r="CW62" s="388">
        <f t="shared" si="95"/>
        <v>0</v>
      </c>
      <c r="CX62" s="388">
        <f t="shared" si="95"/>
        <v>0</v>
      </c>
      <c r="CY62" s="390">
        <f t="shared" si="95"/>
        <v>0</v>
      </c>
      <c r="CZ62" s="391">
        <f t="shared" si="95"/>
        <v>0</v>
      </c>
      <c r="DA62" s="388">
        <f t="shared" si="95"/>
        <v>0</v>
      </c>
      <c r="DB62" s="388">
        <f t="shared" si="95"/>
        <v>0</v>
      </c>
      <c r="DC62" s="390">
        <f t="shared" si="95"/>
        <v>0</v>
      </c>
      <c r="DD62"/>
      <c r="DE62"/>
      <c r="DF62"/>
      <c r="DG62"/>
      <c r="DH62"/>
      <c r="DI62"/>
      <c r="DJ62"/>
      <c r="DK62"/>
    </row>
    <row r="63" spans="2:115" ht="12.75" customHeight="1">
      <c r="B63" s="340">
        <v>13</v>
      </c>
      <c r="C63" s="392" t="str">
        <f>QCI!C27</f>
        <v>PINTURAS</v>
      </c>
      <c r="D63" s="342" t="s">
        <v>58</v>
      </c>
      <c r="E63" s="343" t="s">
        <v>28</v>
      </c>
      <c r="F63" s="344">
        <f>QCI!Y27</f>
        <v>54392.17</v>
      </c>
      <c r="G63" s="345">
        <f>CronogFF!G28</f>
        <v>7.8071430973577924E-2</v>
      </c>
      <c r="H63" s="346"/>
      <c r="I63" s="347"/>
      <c r="J63" s="347"/>
      <c r="K63" s="348"/>
      <c r="L63" s="349">
        <f>CronogFF!H28</f>
        <v>0</v>
      </c>
      <c r="M63" s="350">
        <f>L63*QCI!$Y27*QCI!$R27/100</f>
        <v>0</v>
      </c>
      <c r="N63" s="351">
        <f>L63/100*QCI!$Y27*(QCI!$U27+QCI!$W27)</f>
        <v>0</v>
      </c>
      <c r="O63" s="352">
        <f>M63+N63</f>
        <v>0</v>
      </c>
      <c r="P63" s="353">
        <f>CronogFF!L28</f>
        <v>0</v>
      </c>
      <c r="Q63" s="354">
        <f>P63*QCI!$Y27*QCI!$R27/100</f>
        <v>0</v>
      </c>
      <c r="R63" s="354">
        <f>P63/100*QCI!$Y27*(QCI!$U27+QCI!$W27)</f>
        <v>0</v>
      </c>
      <c r="S63" s="355">
        <f>Q63+R63</f>
        <v>0</v>
      </c>
      <c r="T63" s="353">
        <f>CronogFF!P28</f>
        <v>0</v>
      </c>
      <c r="U63" s="354">
        <f>T63*QCI!$Y27*QCI!$R27/100</f>
        <v>0</v>
      </c>
      <c r="V63" s="354">
        <f>T63/100*QCI!$Y27*(QCI!$U27+QCI!$W27)</f>
        <v>0</v>
      </c>
      <c r="W63" s="355">
        <f>U63+V63</f>
        <v>0</v>
      </c>
      <c r="X63" s="353">
        <f>CronogFF!T28</f>
        <v>30</v>
      </c>
      <c r="Y63" s="354">
        <f>X63*QCI!$Y27*QCI!$R27/100</f>
        <v>14302.1208567216</v>
      </c>
      <c r="Z63" s="354">
        <f>X63/100*QCI!$Y27*(QCI!$U27+QCI!$W27)</f>
        <v>2015.5301432784001</v>
      </c>
      <c r="AA63" s="355">
        <f>Y63+Z63</f>
        <v>16317.651</v>
      </c>
      <c r="AB63" s="353">
        <f>CronogFF!X28</f>
        <v>70</v>
      </c>
      <c r="AC63" s="354">
        <f>AB63*QCI!$Y27*QCI!$R27/100</f>
        <v>33371.615332350397</v>
      </c>
      <c r="AD63" s="354">
        <f>AB63/100*QCI!$Y27*(QCI!$U27+QCI!$W27)</f>
        <v>4702.9036676495998</v>
      </c>
      <c r="AE63" s="355">
        <f>AC63+AD63</f>
        <v>38074.519</v>
      </c>
      <c r="AF63" s="353">
        <f>CronogFF!AB28</f>
        <v>0</v>
      </c>
      <c r="AG63" s="354">
        <f>AF63*QCI!$Y27*QCI!$R27/100</f>
        <v>0</v>
      </c>
      <c r="AH63" s="354">
        <f>AF63/100*QCI!$Y27*(QCI!$U27+QCI!$W27)</f>
        <v>0</v>
      </c>
      <c r="AI63" s="355">
        <f>AG63+AH63</f>
        <v>0</v>
      </c>
      <c r="AJ63" s="353">
        <f>CronogFF!AF28</f>
        <v>0</v>
      </c>
      <c r="AK63" s="354">
        <f>AJ63*QCI!$Y27*QCI!$R27/100</f>
        <v>0</v>
      </c>
      <c r="AL63" s="354">
        <f>AJ63/100*QCI!$Y27*(QCI!$U27+QCI!$W27)</f>
        <v>0</v>
      </c>
      <c r="AM63" s="355">
        <f>AK63+AL63</f>
        <v>0</v>
      </c>
      <c r="AN63" s="353">
        <f>CronogFF!AJ28</f>
        <v>0</v>
      </c>
      <c r="AO63" s="354">
        <f>AN63*QCI!$Y27*QCI!$R27/100</f>
        <v>0</v>
      </c>
      <c r="AP63" s="354">
        <f>AN63/100*QCI!$Y27*(QCI!$U27+QCI!$W27)</f>
        <v>0</v>
      </c>
      <c r="AQ63" s="355">
        <f>AO63+AP63</f>
        <v>0</v>
      </c>
      <c r="AR63" s="353">
        <f>CronogFF!AN28</f>
        <v>0</v>
      </c>
      <c r="AS63" s="354">
        <f>AR63*QCI!$Y27*QCI!$R27/100</f>
        <v>0</v>
      </c>
      <c r="AT63" s="354">
        <f>AR63/100*QCI!$Y27*(QCI!$U27+QCI!$W27)</f>
        <v>0</v>
      </c>
      <c r="AU63" s="355">
        <f>AS63+AT63</f>
        <v>0</v>
      </c>
      <c r="AV63" s="353">
        <f>CronogFF!AR28</f>
        <v>0</v>
      </c>
      <c r="AW63" s="354">
        <f>AV63*QCI!$Y27*QCI!$R27/100</f>
        <v>0</v>
      </c>
      <c r="AX63" s="354">
        <f>AV63/100*QCI!$Y27*(QCI!$U27+QCI!$W27)</f>
        <v>0</v>
      </c>
      <c r="AY63" s="355">
        <f>AW63+AX63</f>
        <v>0</v>
      </c>
      <c r="AZ63" s="353">
        <f>CronogFF!AV28</f>
        <v>0</v>
      </c>
      <c r="BA63" s="354">
        <f>AZ63*QCI!$Y27*QCI!$R27/100</f>
        <v>0</v>
      </c>
      <c r="BB63" s="354">
        <f>AZ63/100*QCI!$Y27*(QCI!$U27+QCI!$W27)</f>
        <v>0</v>
      </c>
      <c r="BC63" s="355">
        <f>BA63+BB63</f>
        <v>0</v>
      </c>
      <c r="BD63" s="353">
        <f>CronogFF!AZ28</f>
        <v>0</v>
      </c>
      <c r="BE63" s="354">
        <f>BD63*QCI!$Y27*QCI!$R27/100</f>
        <v>0</v>
      </c>
      <c r="BF63" s="354">
        <f>BD63/100*QCI!$Y27*(QCI!$U27+QCI!$W27)</f>
        <v>0</v>
      </c>
      <c r="BG63" s="355">
        <f>BE63+BF63</f>
        <v>0</v>
      </c>
      <c r="BH63" s="353">
        <f>CronogFF!BD28</f>
        <v>0</v>
      </c>
      <c r="BI63" s="354">
        <f>BH63*QCI!$Y27*QCI!$R27/100</f>
        <v>0</v>
      </c>
      <c r="BJ63" s="354">
        <f>BH63/100*QCI!$Y27*(QCI!$U27+QCI!$W27)</f>
        <v>0</v>
      </c>
      <c r="BK63" s="355">
        <f>BI63+BJ63</f>
        <v>0</v>
      </c>
      <c r="BL63" s="353">
        <f>CronogFF!BH28</f>
        <v>0</v>
      </c>
      <c r="BM63" s="354">
        <f>BL63*QCI!$Y27*QCI!$R27/100</f>
        <v>0</v>
      </c>
      <c r="BN63" s="354">
        <f>BL63/100*QCI!$Y27*(QCI!$U27+QCI!$W27)</f>
        <v>0</v>
      </c>
      <c r="BO63" s="355">
        <f>BM63+BN63</f>
        <v>0</v>
      </c>
      <c r="BP63" s="353">
        <f>CronogFF!BL28</f>
        <v>0</v>
      </c>
      <c r="BQ63" s="354">
        <f>BP63*QCI!$Y27*QCI!$R27/100</f>
        <v>0</v>
      </c>
      <c r="BR63" s="354">
        <f>BP63/100*QCI!$Y27*(QCI!$U27+QCI!$W27)</f>
        <v>0</v>
      </c>
      <c r="BS63" s="355">
        <f>BQ63+BR63</f>
        <v>0</v>
      </c>
      <c r="BT63" s="353">
        <f>CronogFF!BP28</f>
        <v>0</v>
      </c>
      <c r="BU63" s="354">
        <f>BT63*QCI!$Y27*QCI!$R27/100</f>
        <v>0</v>
      </c>
      <c r="BV63" s="354">
        <f>BT63/100*QCI!$Y27*(QCI!$U27+QCI!$W27)</f>
        <v>0</v>
      </c>
      <c r="BW63" s="355">
        <f>BU63+BV63</f>
        <v>0</v>
      </c>
      <c r="BX63" s="353">
        <f>CronogFF!BT28</f>
        <v>0</v>
      </c>
      <c r="BY63" s="354">
        <f>BX63*QCI!$Y27*QCI!$R27/100</f>
        <v>0</v>
      </c>
      <c r="BZ63" s="354">
        <f>BX63/100*QCI!$Y27*(QCI!$U27+QCI!$W27)</f>
        <v>0</v>
      </c>
      <c r="CA63" s="355">
        <f>BY63+BZ63</f>
        <v>0</v>
      </c>
      <c r="CB63" s="353">
        <f>CronogFF!BX28</f>
        <v>0</v>
      </c>
      <c r="CC63" s="354">
        <f>CB63*QCI!$Y27*QCI!$R27/100</f>
        <v>0</v>
      </c>
      <c r="CD63" s="354">
        <f>CB63/100*QCI!$Y27*(QCI!$U27+QCI!$W27)</f>
        <v>0</v>
      </c>
      <c r="CE63" s="355">
        <f>CC63+CD63</f>
        <v>0</v>
      </c>
      <c r="CF63" s="353">
        <f>CronogFF!CB28</f>
        <v>0</v>
      </c>
      <c r="CG63" s="354">
        <f>CF63*QCI!$Y27*QCI!$R27/100</f>
        <v>0</v>
      </c>
      <c r="CH63" s="354">
        <f>CF63/100*QCI!$Y27*(QCI!$U27+QCI!$W27)</f>
        <v>0</v>
      </c>
      <c r="CI63" s="355">
        <f>CG63+CH63</f>
        <v>0</v>
      </c>
      <c r="CJ63" s="353">
        <f>CronogFF!CF28</f>
        <v>0</v>
      </c>
      <c r="CK63" s="354">
        <f>CJ63*QCI!$Y27*QCI!$R27/100</f>
        <v>0</v>
      </c>
      <c r="CL63" s="354">
        <f>CJ63/100*QCI!$Y27*(QCI!$U27+QCI!$W27)</f>
        <v>0</v>
      </c>
      <c r="CM63" s="355">
        <f>CK63+CL63</f>
        <v>0</v>
      </c>
      <c r="CN63" s="353">
        <f>CronogFF!CJ28</f>
        <v>0</v>
      </c>
      <c r="CO63" s="354">
        <f>CN63*QCI!$Y27*QCI!$R27/100</f>
        <v>0</v>
      </c>
      <c r="CP63" s="354">
        <f>CN63/100*QCI!$Y27*(QCI!$U27+QCI!$W27)</f>
        <v>0</v>
      </c>
      <c r="CQ63" s="355">
        <f>CO63+CP63</f>
        <v>0</v>
      </c>
      <c r="CR63" s="353">
        <f>CronogFF!CN28</f>
        <v>0</v>
      </c>
      <c r="CS63" s="354">
        <f>CR63*QCI!$Y27*QCI!$R27/100</f>
        <v>0</v>
      </c>
      <c r="CT63" s="354">
        <f>CR63/100*QCI!$Y27*(QCI!$U27+QCI!$W27)</f>
        <v>0</v>
      </c>
      <c r="CU63" s="355">
        <f>CS63+CT63</f>
        <v>0</v>
      </c>
      <c r="CV63" s="353">
        <f>CronogFF!CR28</f>
        <v>0</v>
      </c>
      <c r="CW63" s="354">
        <f>CV63*QCI!$Y27*QCI!$R27/100</f>
        <v>0</v>
      </c>
      <c r="CX63" s="354">
        <f>CV63/100*QCI!$Y27*(QCI!$U27+QCI!$W27)</f>
        <v>0</v>
      </c>
      <c r="CY63" s="355">
        <f>CW63+CX63</f>
        <v>0</v>
      </c>
      <c r="CZ63" s="353">
        <f>CronogFF!CV28</f>
        <v>0</v>
      </c>
      <c r="DA63" s="354">
        <f>CZ63*QCI!$Y27*QCI!$R27/100</f>
        <v>0</v>
      </c>
      <c r="DB63" s="354">
        <f>CZ63/100*QCI!$Y27*(QCI!$U27+QCI!$W27)</f>
        <v>0</v>
      </c>
      <c r="DC63" s="355">
        <f>DA63+DB63</f>
        <v>0</v>
      </c>
      <c r="DD63"/>
      <c r="DE63"/>
      <c r="DF63"/>
      <c r="DG63"/>
      <c r="DH63"/>
      <c r="DI63"/>
      <c r="DJ63"/>
      <c r="DK63"/>
    </row>
    <row r="64" spans="2:115" ht="12.75" customHeight="1">
      <c r="B64" s="356"/>
      <c r="C64" s="357"/>
      <c r="D64" s="358" t="s">
        <v>58</v>
      </c>
      <c r="E64" s="359" t="s">
        <v>29</v>
      </c>
      <c r="F64" s="360">
        <f>IF(F65&lt;&gt;0,F63-F65,0)</f>
        <v>0</v>
      </c>
      <c r="G64" s="361"/>
      <c r="H64" s="362"/>
      <c r="I64" s="363"/>
      <c r="J64" s="363"/>
      <c r="K64" s="364"/>
      <c r="L64" s="365">
        <f t="shared" ref="L64:W64" si="96">L63+H64</f>
        <v>0</v>
      </c>
      <c r="M64" s="365">
        <f t="shared" si="96"/>
        <v>0</v>
      </c>
      <c r="N64" s="366">
        <f t="shared" si="96"/>
        <v>0</v>
      </c>
      <c r="O64" s="367">
        <f t="shared" si="96"/>
        <v>0</v>
      </c>
      <c r="P64" s="368">
        <f t="shared" si="96"/>
        <v>0</v>
      </c>
      <c r="Q64" s="369">
        <f t="shared" si="96"/>
        <v>0</v>
      </c>
      <c r="R64" s="370">
        <f t="shared" si="96"/>
        <v>0</v>
      </c>
      <c r="S64" s="371">
        <f t="shared" si="96"/>
        <v>0</v>
      </c>
      <c r="T64" s="368">
        <f t="shared" si="96"/>
        <v>0</v>
      </c>
      <c r="U64" s="369">
        <f t="shared" si="96"/>
        <v>0</v>
      </c>
      <c r="V64" s="370">
        <f t="shared" si="96"/>
        <v>0</v>
      </c>
      <c r="W64" s="371">
        <f t="shared" si="96"/>
        <v>0</v>
      </c>
      <c r="X64" s="368">
        <f t="shared" ref="X64:BC64" si="97">X63+T64</f>
        <v>30</v>
      </c>
      <c r="Y64" s="369">
        <f t="shared" si="97"/>
        <v>14302.1208567216</v>
      </c>
      <c r="Z64" s="370">
        <f t="shared" si="97"/>
        <v>2015.5301432784001</v>
      </c>
      <c r="AA64" s="371">
        <f t="shared" si="97"/>
        <v>16317.651</v>
      </c>
      <c r="AB64" s="368">
        <f t="shared" si="97"/>
        <v>100</v>
      </c>
      <c r="AC64" s="369">
        <f t="shared" si="97"/>
        <v>47673.736189071999</v>
      </c>
      <c r="AD64" s="370">
        <f t="shared" si="97"/>
        <v>6718.4338109279997</v>
      </c>
      <c r="AE64" s="371">
        <f t="shared" si="97"/>
        <v>54392.17</v>
      </c>
      <c r="AF64" s="368">
        <f t="shared" si="97"/>
        <v>100</v>
      </c>
      <c r="AG64" s="369">
        <f t="shared" si="97"/>
        <v>47673.736189071999</v>
      </c>
      <c r="AH64" s="370">
        <f t="shared" si="97"/>
        <v>6718.4338109279997</v>
      </c>
      <c r="AI64" s="371">
        <f t="shared" si="97"/>
        <v>54392.17</v>
      </c>
      <c r="AJ64" s="368">
        <f t="shared" si="97"/>
        <v>100</v>
      </c>
      <c r="AK64" s="369">
        <f t="shared" si="97"/>
        <v>47673.736189071999</v>
      </c>
      <c r="AL64" s="370">
        <f t="shared" si="97"/>
        <v>6718.4338109279997</v>
      </c>
      <c r="AM64" s="371">
        <f t="shared" si="97"/>
        <v>54392.17</v>
      </c>
      <c r="AN64" s="368">
        <f t="shared" si="97"/>
        <v>100</v>
      </c>
      <c r="AO64" s="369">
        <f t="shared" si="97"/>
        <v>47673.736189071999</v>
      </c>
      <c r="AP64" s="370">
        <f t="shared" si="97"/>
        <v>6718.4338109279997</v>
      </c>
      <c r="AQ64" s="371">
        <f t="shared" si="97"/>
        <v>54392.17</v>
      </c>
      <c r="AR64" s="368">
        <f t="shared" si="97"/>
        <v>100</v>
      </c>
      <c r="AS64" s="369">
        <f t="shared" si="97"/>
        <v>47673.736189071999</v>
      </c>
      <c r="AT64" s="370">
        <f t="shared" si="97"/>
        <v>6718.4338109279997</v>
      </c>
      <c r="AU64" s="371">
        <f t="shared" si="97"/>
        <v>54392.17</v>
      </c>
      <c r="AV64" s="368">
        <f t="shared" si="97"/>
        <v>100</v>
      </c>
      <c r="AW64" s="369">
        <f t="shared" si="97"/>
        <v>47673.736189071999</v>
      </c>
      <c r="AX64" s="370">
        <f t="shared" si="97"/>
        <v>6718.4338109279997</v>
      </c>
      <c r="AY64" s="371">
        <f t="shared" si="97"/>
        <v>54392.17</v>
      </c>
      <c r="AZ64" s="368">
        <f t="shared" si="97"/>
        <v>100</v>
      </c>
      <c r="BA64" s="369">
        <f t="shared" si="97"/>
        <v>47673.736189071999</v>
      </c>
      <c r="BB64" s="370">
        <f t="shared" si="97"/>
        <v>6718.4338109279997</v>
      </c>
      <c r="BC64" s="371">
        <f t="shared" si="97"/>
        <v>54392.17</v>
      </c>
      <c r="BD64" s="368">
        <f t="shared" ref="BD64:CI64" si="98">BD63+AZ64</f>
        <v>100</v>
      </c>
      <c r="BE64" s="369">
        <f t="shared" si="98"/>
        <v>47673.736189071999</v>
      </c>
      <c r="BF64" s="370">
        <f t="shared" si="98"/>
        <v>6718.4338109279997</v>
      </c>
      <c r="BG64" s="371">
        <f t="shared" si="98"/>
        <v>54392.17</v>
      </c>
      <c r="BH64" s="368">
        <f t="shared" si="98"/>
        <v>100</v>
      </c>
      <c r="BI64" s="369">
        <f t="shared" si="98"/>
        <v>47673.736189071999</v>
      </c>
      <c r="BJ64" s="370">
        <f t="shared" si="98"/>
        <v>6718.4338109279997</v>
      </c>
      <c r="BK64" s="371">
        <f t="shared" si="98"/>
        <v>54392.17</v>
      </c>
      <c r="BL64" s="368">
        <f t="shared" si="98"/>
        <v>100</v>
      </c>
      <c r="BM64" s="369">
        <f t="shared" si="98"/>
        <v>47673.736189071999</v>
      </c>
      <c r="BN64" s="370">
        <f t="shared" si="98"/>
        <v>6718.4338109279997</v>
      </c>
      <c r="BO64" s="371">
        <f t="shared" si="98"/>
        <v>54392.17</v>
      </c>
      <c r="BP64" s="368">
        <f t="shared" si="98"/>
        <v>100</v>
      </c>
      <c r="BQ64" s="369">
        <f t="shared" si="98"/>
        <v>47673.736189071999</v>
      </c>
      <c r="BR64" s="370">
        <f t="shared" si="98"/>
        <v>6718.4338109279997</v>
      </c>
      <c r="BS64" s="371">
        <f t="shared" si="98"/>
        <v>54392.17</v>
      </c>
      <c r="BT64" s="368">
        <f t="shared" si="98"/>
        <v>100</v>
      </c>
      <c r="BU64" s="369">
        <f t="shared" si="98"/>
        <v>47673.736189071999</v>
      </c>
      <c r="BV64" s="370">
        <f t="shared" si="98"/>
        <v>6718.4338109279997</v>
      </c>
      <c r="BW64" s="371">
        <f t="shared" si="98"/>
        <v>54392.17</v>
      </c>
      <c r="BX64" s="368">
        <f t="shared" si="98"/>
        <v>100</v>
      </c>
      <c r="BY64" s="369">
        <f t="shared" si="98"/>
        <v>47673.736189071999</v>
      </c>
      <c r="BZ64" s="370">
        <f t="shared" si="98"/>
        <v>6718.4338109279997</v>
      </c>
      <c r="CA64" s="371">
        <f t="shared" si="98"/>
        <v>54392.17</v>
      </c>
      <c r="CB64" s="368">
        <f t="shared" si="98"/>
        <v>100</v>
      </c>
      <c r="CC64" s="369">
        <f t="shared" si="98"/>
        <v>47673.736189071999</v>
      </c>
      <c r="CD64" s="370">
        <f t="shared" si="98"/>
        <v>6718.4338109279997</v>
      </c>
      <c r="CE64" s="371">
        <f t="shared" si="98"/>
        <v>54392.17</v>
      </c>
      <c r="CF64" s="368">
        <f t="shared" si="98"/>
        <v>100</v>
      </c>
      <c r="CG64" s="369">
        <f t="shared" si="98"/>
        <v>47673.736189071999</v>
      </c>
      <c r="CH64" s="370">
        <f t="shared" si="98"/>
        <v>6718.4338109279997</v>
      </c>
      <c r="CI64" s="371">
        <f t="shared" si="98"/>
        <v>54392.17</v>
      </c>
      <c r="CJ64" s="368">
        <f t="shared" ref="CJ64:DC64" si="99">CJ63+CF64</f>
        <v>100</v>
      </c>
      <c r="CK64" s="369">
        <f t="shared" si="99"/>
        <v>47673.736189071999</v>
      </c>
      <c r="CL64" s="370">
        <f t="shared" si="99"/>
        <v>6718.4338109279997</v>
      </c>
      <c r="CM64" s="371">
        <f t="shared" si="99"/>
        <v>54392.17</v>
      </c>
      <c r="CN64" s="368">
        <f t="shared" si="99"/>
        <v>100</v>
      </c>
      <c r="CO64" s="369">
        <f t="shared" si="99"/>
        <v>47673.736189071999</v>
      </c>
      <c r="CP64" s="370">
        <f t="shared" si="99"/>
        <v>6718.4338109279997</v>
      </c>
      <c r="CQ64" s="371">
        <f t="shared" si="99"/>
        <v>54392.17</v>
      </c>
      <c r="CR64" s="368">
        <f t="shared" si="99"/>
        <v>100</v>
      </c>
      <c r="CS64" s="369">
        <f t="shared" si="99"/>
        <v>47673.736189071999</v>
      </c>
      <c r="CT64" s="370">
        <f t="shared" si="99"/>
        <v>6718.4338109279997</v>
      </c>
      <c r="CU64" s="371">
        <f t="shared" si="99"/>
        <v>54392.17</v>
      </c>
      <c r="CV64" s="368">
        <f t="shared" si="99"/>
        <v>100</v>
      </c>
      <c r="CW64" s="369">
        <f t="shared" si="99"/>
        <v>47673.736189071999</v>
      </c>
      <c r="CX64" s="370">
        <f t="shared" si="99"/>
        <v>6718.4338109279997</v>
      </c>
      <c r="CY64" s="371">
        <f t="shared" si="99"/>
        <v>54392.17</v>
      </c>
      <c r="CZ64" s="368">
        <f t="shared" si="99"/>
        <v>100</v>
      </c>
      <c r="DA64" s="369">
        <f t="shared" si="99"/>
        <v>47673.736189071999</v>
      </c>
      <c r="DB64" s="370">
        <f t="shared" si="99"/>
        <v>6718.4338109279997</v>
      </c>
      <c r="DC64" s="371">
        <f t="shared" si="99"/>
        <v>54392.17</v>
      </c>
      <c r="DD64"/>
      <c r="DE64"/>
      <c r="DF64"/>
      <c r="DG64"/>
      <c r="DH64"/>
      <c r="DI64"/>
      <c r="DJ64"/>
      <c r="DK64"/>
    </row>
    <row r="65" spans="2:115" ht="12.75" customHeight="1">
      <c r="B65" s="356"/>
      <c r="C65" s="357"/>
      <c r="D65" s="372" t="s">
        <v>59</v>
      </c>
      <c r="E65" s="373" t="s">
        <v>30</v>
      </c>
      <c r="F65" s="75"/>
      <c r="G65" s="374">
        <f>IF(F65=0,0,F65/F$115)</f>
        <v>0</v>
      </c>
      <c r="H65" s="375"/>
      <c r="I65" s="376"/>
      <c r="J65" s="376"/>
      <c r="K65" s="377"/>
      <c r="L65" s="378">
        <f>IF(O65&lt;&gt;0,(O65/$F65)*100,0)</f>
        <v>0</v>
      </c>
      <c r="M65" s="378">
        <f>ROUND(O65*QCI!$R$15,2)</f>
        <v>0</v>
      </c>
      <c r="N65" s="379">
        <f>O65-M65</f>
        <v>0</v>
      </c>
      <c r="O65" s="77"/>
      <c r="P65" s="380">
        <f>IF(S65&lt;&gt;0,(S65/$F65)*100,0)</f>
        <v>0</v>
      </c>
      <c r="Q65" s="378">
        <f>ROUND(S65*QCI!$R$15,2)</f>
        <v>0</v>
      </c>
      <c r="R65" s="378">
        <f>S65-Q65</f>
        <v>0</v>
      </c>
      <c r="S65" s="77"/>
      <c r="T65" s="380">
        <f>IF(W65&lt;&gt;0,(W65/$F65)*100,0)</f>
        <v>0</v>
      </c>
      <c r="U65" s="378">
        <f>ROUND(W65*QCI!$R$15,2)</f>
        <v>0</v>
      </c>
      <c r="V65" s="378">
        <f>W65-U65</f>
        <v>0</v>
      </c>
      <c r="W65" s="77"/>
      <c r="X65" s="380">
        <f>IF(AA65&lt;&gt;0,(AA65/$F65)*100,0)</f>
        <v>0</v>
      </c>
      <c r="Y65" s="378">
        <f>ROUND(AA65*QCI!$R$15,2)</f>
        <v>0</v>
      </c>
      <c r="Z65" s="378">
        <f>AA65-Y65</f>
        <v>0</v>
      </c>
      <c r="AA65" s="77"/>
      <c r="AB65" s="380">
        <f>IF(AE65&lt;&gt;0,(AE65/$F65)*100,0)</f>
        <v>0</v>
      </c>
      <c r="AC65" s="378">
        <f>ROUND(AE65*QCI!$R$15,2)</f>
        <v>0</v>
      </c>
      <c r="AD65" s="378">
        <f>AE65-AC65</f>
        <v>0</v>
      </c>
      <c r="AE65" s="77"/>
      <c r="AF65" s="380">
        <f>IF(AI65&lt;&gt;0,(AI65/$F65)*100,0)</f>
        <v>0</v>
      </c>
      <c r="AG65" s="378">
        <f>ROUND(AI65*QCI!$R$15,2)</f>
        <v>0</v>
      </c>
      <c r="AH65" s="378">
        <f>AI65-AG65</f>
        <v>0</v>
      </c>
      <c r="AI65" s="77"/>
      <c r="AJ65" s="380">
        <f>IF(AM65&lt;&gt;0,(AM65/$F65)*100,0)</f>
        <v>0</v>
      </c>
      <c r="AK65" s="378">
        <f>ROUND(AM65*QCI!$R$15,2)</f>
        <v>0</v>
      </c>
      <c r="AL65" s="378">
        <f>AM65-AK65</f>
        <v>0</v>
      </c>
      <c r="AM65" s="77"/>
      <c r="AN65" s="380">
        <f>IF(AQ65&lt;&gt;0,(AQ65/$F65)*100,0)</f>
        <v>0</v>
      </c>
      <c r="AO65" s="378">
        <f>ROUND(AQ65*QCI!$R$15,2)</f>
        <v>0</v>
      </c>
      <c r="AP65" s="378">
        <f>AQ65-AO65</f>
        <v>0</v>
      </c>
      <c r="AQ65" s="77"/>
      <c r="AR65" s="380">
        <f>IF(AU65&lt;&gt;0,(AU65/$F65)*100,0)</f>
        <v>0</v>
      </c>
      <c r="AS65" s="378">
        <f>ROUND(AU65*QCI!$R$15,2)</f>
        <v>0</v>
      </c>
      <c r="AT65" s="378">
        <f>AU65-AS65</f>
        <v>0</v>
      </c>
      <c r="AU65" s="77"/>
      <c r="AV65" s="380">
        <f>IF(AY65&lt;&gt;0,(AY65/$F65)*100,0)</f>
        <v>0</v>
      </c>
      <c r="AW65" s="378">
        <f>ROUND(AY65*QCI!$R$15,2)</f>
        <v>0</v>
      </c>
      <c r="AX65" s="378">
        <f>AY65-AW65</f>
        <v>0</v>
      </c>
      <c r="AY65" s="77"/>
      <c r="AZ65" s="380">
        <f>IF(BC65&lt;&gt;0,(BC65/$F65)*100,0)</f>
        <v>0</v>
      </c>
      <c r="BA65" s="378">
        <f>ROUND(BC65*QCI!$R$15,2)</f>
        <v>0</v>
      </c>
      <c r="BB65" s="378">
        <f>BC65-BA65</f>
        <v>0</v>
      </c>
      <c r="BC65" s="77"/>
      <c r="BD65" s="380">
        <f>IF(BG65&lt;&gt;0,(BG65/$F65)*100,0)</f>
        <v>0</v>
      </c>
      <c r="BE65" s="378">
        <f>ROUND(BG65*QCI!$R$15,2)</f>
        <v>0</v>
      </c>
      <c r="BF65" s="378">
        <f>BG65-BE65</f>
        <v>0</v>
      </c>
      <c r="BG65" s="77"/>
      <c r="BH65" s="380">
        <f>IF(BK65&lt;&gt;0,(BK65/$F65)*100,0)</f>
        <v>0</v>
      </c>
      <c r="BI65" s="378">
        <f>ROUND(BK65*QCI!$R$15,2)</f>
        <v>0</v>
      </c>
      <c r="BJ65" s="378">
        <f>BK65-BI65</f>
        <v>0</v>
      </c>
      <c r="BK65" s="77"/>
      <c r="BL65" s="380">
        <f>IF(BO65&lt;&gt;0,(BO65/$F65)*100,0)</f>
        <v>0</v>
      </c>
      <c r="BM65" s="378">
        <f>ROUND(BO65*QCI!$R$15,2)</f>
        <v>0</v>
      </c>
      <c r="BN65" s="378">
        <f>BO65-BM65</f>
        <v>0</v>
      </c>
      <c r="BO65" s="77"/>
      <c r="BP65" s="380">
        <f>IF(BS65&lt;&gt;0,(BS65/$F65)*100,0)</f>
        <v>0</v>
      </c>
      <c r="BQ65" s="378">
        <f>ROUND(BS65*QCI!$R$15,2)</f>
        <v>0</v>
      </c>
      <c r="BR65" s="378">
        <f>BS65-BQ65</f>
        <v>0</v>
      </c>
      <c r="BS65" s="77"/>
      <c r="BT65" s="380">
        <f>IF(BW65&lt;&gt;0,(BW65/$F65)*100,0)</f>
        <v>0</v>
      </c>
      <c r="BU65" s="378">
        <f>ROUND(BW65*QCI!$R$15,2)</f>
        <v>0</v>
      </c>
      <c r="BV65" s="378">
        <f>BW65-BU65</f>
        <v>0</v>
      </c>
      <c r="BW65" s="77"/>
      <c r="BX65" s="380">
        <f>IF(CA65&lt;&gt;0,(CA65/$F65)*100,0)</f>
        <v>0</v>
      </c>
      <c r="BY65" s="378">
        <f>ROUND(CA65*QCI!$R$15,2)</f>
        <v>0</v>
      </c>
      <c r="BZ65" s="378">
        <f>CA65-BY65</f>
        <v>0</v>
      </c>
      <c r="CA65" s="77"/>
      <c r="CB65" s="380">
        <f>IF(CE65&lt;&gt;0,(CE65/$F65)*100,0)</f>
        <v>0</v>
      </c>
      <c r="CC65" s="378">
        <f>ROUND(CE65*QCI!$R$15,2)</f>
        <v>0</v>
      </c>
      <c r="CD65" s="378">
        <f>CE65-CC65</f>
        <v>0</v>
      </c>
      <c r="CE65" s="77"/>
      <c r="CF65" s="380">
        <f>IF(CI65&lt;&gt;0,(CI65/$F65)*100,0)</f>
        <v>0</v>
      </c>
      <c r="CG65" s="378">
        <f>ROUND(CI65*QCI!$R$15,2)</f>
        <v>0</v>
      </c>
      <c r="CH65" s="378">
        <f>CI65-CG65</f>
        <v>0</v>
      </c>
      <c r="CI65" s="77"/>
      <c r="CJ65" s="380">
        <f>IF(CM65&lt;&gt;0,(CM65/$F65)*100,0)</f>
        <v>0</v>
      </c>
      <c r="CK65" s="378">
        <f>ROUND(CM65*QCI!$R$15,2)</f>
        <v>0</v>
      </c>
      <c r="CL65" s="378">
        <f>CM65-CK65</f>
        <v>0</v>
      </c>
      <c r="CM65" s="77"/>
      <c r="CN65" s="380">
        <f>IF(CQ65&lt;&gt;0,(CQ65/$F65)*100,0)</f>
        <v>0</v>
      </c>
      <c r="CO65" s="378">
        <f>ROUND(CQ65*QCI!$R$15,2)</f>
        <v>0</v>
      </c>
      <c r="CP65" s="378">
        <f>CQ65-CO65</f>
        <v>0</v>
      </c>
      <c r="CQ65" s="77"/>
      <c r="CR65" s="380">
        <f>IF(CU65&lt;&gt;0,(CU65/$F65)*100,0)</f>
        <v>0</v>
      </c>
      <c r="CS65" s="378">
        <f>ROUND(CU65*QCI!$R$15,2)</f>
        <v>0</v>
      </c>
      <c r="CT65" s="378">
        <f>CU65-CS65</f>
        <v>0</v>
      </c>
      <c r="CU65" s="77"/>
      <c r="CV65" s="380">
        <f>IF(CY65&lt;&gt;0,(CY65/$F65)*100,0)</f>
        <v>0</v>
      </c>
      <c r="CW65" s="378">
        <f>ROUND(CY65*QCI!$R$15,2)</f>
        <v>0</v>
      </c>
      <c r="CX65" s="378">
        <f>CY65-CW65</f>
        <v>0</v>
      </c>
      <c r="CY65" s="77"/>
      <c r="CZ65" s="380">
        <f>IF(DC65&lt;&gt;0,(DC65/$F65)*100,0)</f>
        <v>0</v>
      </c>
      <c r="DA65" s="378">
        <f>ROUND(DC65*QCI!$R$15,2)</f>
        <v>0</v>
      </c>
      <c r="DB65" s="378">
        <f>DC65-DA65</f>
        <v>0</v>
      </c>
      <c r="DC65" s="77"/>
      <c r="DD65"/>
      <c r="DE65"/>
      <c r="DF65"/>
      <c r="DG65"/>
      <c r="DH65"/>
      <c r="DI65"/>
      <c r="DJ65"/>
      <c r="DK65"/>
    </row>
    <row r="66" spans="2:115" ht="12.75" customHeight="1">
      <c r="B66" s="393"/>
      <c r="C66" s="357"/>
      <c r="D66" s="381" t="s">
        <v>60</v>
      </c>
      <c r="E66" s="382" t="s">
        <v>31</v>
      </c>
      <c r="F66" s="383">
        <f>IF(F65=0,F63,F65)</f>
        <v>54392.17</v>
      </c>
      <c r="G66" s="384"/>
      <c r="H66" s="385"/>
      <c r="I66" s="386"/>
      <c r="J66" s="386"/>
      <c r="K66" s="387"/>
      <c r="L66" s="388">
        <f t="shared" ref="L66:W66" si="100">L65+H66</f>
        <v>0</v>
      </c>
      <c r="M66" s="388">
        <f t="shared" si="100"/>
        <v>0</v>
      </c>
      <c r="N66" s="389">
        <f t="shared" si="100"/>
        <v>0</v>
      </c>
      <c r="O66" s="390">
        <f t="shared" si="100"/>
        <v>0</v>
      </c>
      <c r="P66" s="391">
        <f t="shared" si="100"/>
        <v>0</v>
      </c>
      <c r="Q66" s="388">
        <f t="shared" si="100"/>
        <v>0</v>
      </c>
      <c r="R66" s="388">
        <f t="shared" si="100"/>
        <v>0</v>
      </c>
      <c r="S66" s="390">
        <f t="shared" si="100"/>
        <v>0</v>
      </c>
      <c r="T66" s="391">
        <f t="shared" si="100"/>
        <v>0</v>
      </c>
      <c r="U66" s="388">
        <f t="shared" si="100"/>
        <v>0</v>
      </c>
      <c r="V66" s="388">
        <f t="shared" si="100"/>
        <v>0</v>
      </c>
      <c r="W66" s="390">
        <f t="shared" si="100"/>
        <v>0</v>
      </c>
      <c r="X66" s="391">
        <f t="shared" ref="X66:BC66" si="101">X65+T66</f>
        <v>0</v>
      </c>
      <c r="Y66" s="388">
        <f t="shared" si="101"/>
        <v>0</v>
      </c>
      <c r="Z66" s="388">
        <f t="shared" si="101"/>
        <v>0</v>
      </c>
      <c r="AA66" s="390">
        <f t="shared" si="101"/>
        <v>0</v>
      </c>
      <c r="AB66" s="391">
        <f t="shared" si="101"/>
        <v>0</v>
      </c>
      <c r="AC66" s="388">
        <f t="shared" si="101"/>
        <v>0</v>
      </c>
      <c r="AD66" s="388">
        <f t="shared" si="101"/>
        <v>0</v>
      </c>
      <c r="AE66" s="390">
        <f t="shared" si="101"/>
        <v>0</v>
      </c>
      <c r="AF66" s="391">
        <f t="shared" si="101"/>
        <v>0</v>
      </c>
      <c r="AG66" s="388">
        <f t="shared" si="101"/>
        <v>0</v>
      </c>
      <c r="AH66" s="388">
        <f t="shared" si="101"/>
        <v>0</v>
      </c>
      <c r="AI66" s="390">
        <f t="shared" si="101"/>
        <v>0</v>
      </c>
      <c r="AJ66" s="391">
        <f t="shared" si="101"/>
        <v>0</v>
      </c>
      <c r="AK66" s="388">
        <f t="shared" si="101"/>
        <v>0</v>
      </c>
      <c r="AL66" s="388">
        <f t="shared" si="101"/>
        <v>0</v>
      </c>
      <c r="AM66" s="390">
        <f t="shared" si="101"/>
        <v>0</v>
      </c>
      <c r="AN66" s="391">
        <f t="shared" si="101"/>
        <v>0</v>
      </c>
      <c r="AO66" s="388">
        <f t="shared" si="101"/>
        <v>0</v>
      </c>
      <c r="AP66" s="388">
        <f t="shared" si="101"/>
        <v>0</v>
      </c>
      <c r="AQ66" s="390">
        <f t="shared" si="101"/>
        <v>0</v>
      </c>
      <c r="AR66" s="391">
        <f t="shared" si="101"/>
        <v>0</v>
      </c>
      <c r="AS66" s="388">
        <f t="shared" si="101"/>
        <v>0</v>
      </c>
      <c r="AT66" s="388">
        <f t="shared" si="101"/>
        <v>0</v>
      </c>
      <c r="AU66" s="390">
        <f t="shared" si="101"/>
        <v>0</v>
      </c>
      <c r="AV66" s="391">
        <f t="shared" si="101"/>
        <v>0</v>
      </c>
      <c r="AW66" s="388">
        <f t="shared" si="101"/>
        <v>0</v>
      </c>
      <c r="AX66" s="388">
        <f t="shared" si="101"/>
        <v>0</v>
      </c>
      <c r="AY66" s="390">
        <f t="shared" si="101"/>
        <v>0</v>
      </c>
      <c r="AZ66" s="391">
        <f t="shared" si="101"/>
        <v>0</v>
      </c>
      <c r="BA66" s="388">
        <f t="shared" si="101"/>
        <v>0</v>
      </c>
      <c r="BB66" s="388">
        <f t="shared" si="101"/>
        <v>0</v>
      </c>
      <c r="BC66" s="390">
        <f t="shared" si="101"/>
        <v>0</v>
      </c>
      <c r="BD66" s="391">
        <f t="shared" ref="BD66:CI66" si="102">BD65+AZ66</f>
        <v>0</v>
      </c>
      <c r="BE66" s="388">
        <f t="shared" si="102"/>
        <v>0</v>
      </c>
      <c r="BF66" s="388">
        <f t="shared" si="102"/>
        <v>0</v>
      </c>
      <c r="BG66" s="390">
        <f t="shared" si="102"/>
        <v>0</v>
      </c>
      <c r="BH66" s="391">
        <f t="shared" si="102"/>
        <v>0</v>
      </c>
      <c r="BI66" s="388">
        <f t="shared" si="102"/>
        <v>0</v>
      </c>
      <c r="BJ66" s="388">
        <f t="shared" si="102"/>
        <v>0</v>
      </c>
      <c r="BK66" s="390">
        <f t="shared" si="102"/>
        <v>0</v>
      </c>
      <c r="BL66" s="391">
        <f t="shared" si="102"/>
        <v>0</v>
      </c>
      <c r="BM66" s="388">
        <f t="shared" si="102"/>
        <v>0</v>
      </c>
      <c r="BN66" s="388">
        <f t="shared" si="102"/>
        <v>0</v>
      </c>
      <c r="BO66" s="390">
        <f t="shared" si="102"/>
        <v>0</v>
      </c>
      <c r="BP66" s="391">
        <f t="shared" si="102"/>
        <v>0</v>
      </c>
      <c r="BQ66" s="388">
        <f t="shared" si="102"/>
        <v>0</v>
      </c>
      <c r="BR66" s="388">
        <f t="shared" si="102"/>
        <v>0</v>
      </c>
      <c r="BS66" s="390">
        <f t="shared" si="102"/>
        <v>0</v>
      </c>
      <c r="BT66" s="391">
        <f t="shared" si="102"/>
        <v>0</v>
      </c>
      <c r="BU66" s="388">
        <f t="shared" si="102"/>
        <v>0</v>
      </c>
      <c r="BV66" s="388">
        <f t="shared" si="102"/>
        <v>0</v>
      </c>
      <c r="BW66" s="390">
        <f t="shared" si="102"/>
        <v>0</v>
      </c>
      <c r="BX66" s="391">
        <f t="shared" si="102"/>
        <v>0</v>
      </c>
      <c r="BY66" s="388">
        <f t="shared" si="102"/>
        <v>0</v>
      </c>
      <c r="BZ66" s="388">
        <f t="shared" si="102"/>
        <v>0</v>
      </c>
      <c r="CA66" s="390">
        <f t="shared" si="102"/>
        <v>0</v>
      </c>
      <c r="CB66" s="391">
        <f t="shared" si="102"/>
        <v>0</v>
      </c>
      <c r="CC66" s="388">
        <f t="shared" si="102"/>
        <v>0</v>
      </c>
      <c r="CD66" s="388">
        <f t="shared" si="102"/>
        <v>0</v>
      </c>
      <c r="CE66" s="390">
        <f t="shared" si="102"/>
        <v>0</v>
      </c>
      <c r="CF66" s="391">
        <f t="shared" si="102"/>
        <v>0</v>
      </c>
      <c r="CG66" s="388">
        <f t="shared" si="102"/>
        <v>0</v>
      </c>
      <c r="CH66" s="388">
        <f t="shared" si="102"/>
        <v>0</v>
      </c>
      <c r="CI66" s="390">
        <f t="shared" si="102"/>
        <v>0</v>
      </c>
      <c r="CJ66" s="391">
        <f t="shared" ref="CJ66:DC66" si="103">CJ65+CF66</f>
        <v>0</v>
      </c>
      <c r="CK66" s="388">
        <f t="shared" si="103"/>
        <v>0</v>
      </c>
      <c r="CL66" s="388">
        <f t="shared" si="103"/>
        <v>0</v>
      </c>
      <c r="CM66" s="390">
        <f t="shared" si="103"/>
        <v>0</v>
      </c>
      <c r="CN66" s="391">
        <f t="shared" si="103"/>
        <v>0</v>
      </c>
      <c r="CO66" s="388">
        <f t="shared" si="103"/>
        <v>0</v>
      </c>
      <c r="CP66" s="388">
        <f t="shared" si="103"/>
        <v>0</v>
      </c>
      <c r="CQ66" s="390">
        <f t="shared" si="103"/>
        <v>0</v>
      </c>
      <c r="CR66" s="391">
        <f t="shared" si="103"/>
        <v>0</v>
      </c>
      <c r="CS66" s="388">
        <f t="shared" si="103"/>
        <v>0</v>
      </c>
      <c r="CT66" s="388">
        <f t="shared" si="103"/>
        <v>0</v>
      </c>
      <c r="CU66" s="390">
        <f t="shared" si="103"/>
        <v>0</v>
      </c>
      <c r="CV66" s="391">
        <f t="shared" si="103"/>
        <v>0</v>
      </c>
      <c r="CW66" s="388">
        <f t="shared" si="103"/>
        <v>0</v>
      </c>
      <c r="CX66" s="388">
        <f t="shared" si="103"/>
        <v>0</v>
      </c>
      <c r="CY66" s="390">
        <f t="shared" si="103"/>
        <v>0</v>
      </c>
      <c r="CZ66" s="391">
        <f t="shared" si="103"/>
        <v>0</v>
      </c>
      <c r="DA66" s="388">
        <f t="shared" si="103"/>
        <v>0</v>
      </c>
      <c r="DB66" s="388">
        <f t="shared" si="103"/>
        <v>0</v>
      </c>
      <c r="DC66" s="390">
        <f t="shared" si="103"/>
        <v>0</v>
      </c>
      <c r="DD66"/>
      <c r="DE66"/>
      <c r="DF66"/>
      <c r="DG66"/>
      <c r="DH66"/>
      <c r="DI66"/>
      <c r="DJ66"/>
      <c r="DK66"/>
    </row>
    <row r="67" spans="2:115" ht="12.75" customHeight="1">
      <c r="B67" s="340">
        <v>14</v>
      </c>
      <c r="C67" s="392" t="str">
        <f>QCI!C28</f>
        <v>EQUIPAMENTOS E ACESSÓRIOS DE INC.</v>
      </c>
      <c r="D67" s="342" t="s">
        <v>58</v>
      </c>
      <c r="E67" s="343" t="s">
        <v>28</v>
      </c>
      <c r="F67" s="344">
        <f>QCI!Y28</f>
        <v>2537.8200000000002</v>
      </c>
      <c r="G67" s="345">
        <f>CronogFF!G29</f>
        <v>3.6426426625995167E-3</v>
      </c>
      <c r="H67" s="346"/>
      <c r="I67" s="347"/>
      <c r="J67" s="347"/>
      <c r="K67" s="348"/>
      <c r="L67" s="349">
        <f>CronogFF!H29</f>
        <v>0</v>
      </c>
      <c r="M67" s="350">
        <f>L67*QCI!$Y28*QCI!$R28/100</f>
        <v>0</v>
      </c>
      <c r="N67" s="351">
        <f>L67/100*QCI!$Y28*(QCI!$U28+QCI!$W28)</f>
        <v>0</v>
      </c>
      <c r="O67" s="352">
        <f>M67+N67</f>
        <v>0</v>
      </c>
      <c r="P67" s="353">
        <f>CronogFF!L29</f>
        <v>0</v>
      </c>
      <c r="Q67" s="354">
        <f>P67*QCI!$Y28*QCI!$R28/100</f>
        <v>0</v>
      </c>
      <c r="R67" s="354">
        <f>P67/100*QCI!$Y28*(QCI!$U28+QCI!$W28)</f>
        <v>0</v>
      </c>
      <c r="S67" s="355">
        <f>Q67+R67</f>
        <v>0</v>
      </c>
      <c r="T67" s="353">
        <f>CronogFF!P29</f>
        <v>0</v>
      </c>
      <c r="U67" s="354">
        <f>T67*QCI!$Y28*QCI!$R28/100</f>
        <v>0</v>
      </c>
      <c r="V67" s="354">
        <f>T67/100*QCI!$Y28*(QCI!$U28+QCI!$W28)</f>
        <v>0</v>
      </c>
      <c r="W67" s="355">
        <f>U67+V67</f>
        <v>0</v>
      </c>
      <c r="X67" s="353">
        <f>CronogFF!T29</f>
        <v>0</v>
      </c>
      <c r="Y67" s="354">
        <f>X67*QCI!$Y28*QCI!$R28/100</f>
        <v>0</v>
      </c>
      <c r="Z67" s="354">
        <f>X67/100*QCI!$Y28*(QCI!$U28+QCI!$W28)</f>
        <v>0</v>
      </c>
      <c r="AA67" s="355">
        <f>Y67+Z67</f>
        <v>0</v>
      </c>
      <c r="AB67" s="353">
        <f>CronogFF!X29</f>
        <v>100</v>
      </c>
      <c r="AC67" s="354">
        <f>AB67*QCI!$Y28*QCI!$R28/100</f>
        <v>2224.3525341120003</v>
      </c>
      <c r="AD67" s="354">
        <f>AB67/100*QCI!$Y28*(QCI!$U28+QCI!$W28)</f>
        <v>313.46746588800011</v>
      </c>
      <c r="AE67" s="355">
        <f>AC67+AD67</f>
        <v>2537.8200000000006</v>
      </c>
      <c r="AF67" s="353">
        <f>CronogFF!AB29</f>
        <v>0</v>
      </c>
      <c r="AG67" s="354">
        <f>AF67*QCI!$Y28*QCI!$R28/100</f>
        <v>0</v>
      </c>
      <c r="AH67" s="354">
        <f>AF67/100*QCI!$Y28*(QCI!$U28+QCI!$W28)</f>
        <v>0</v>
      </c>
      <c r="AI67" s="355">
        <f>AG67+AH67</f>
        <v>0</v>
      </c>
      <c r="AJ67" s="353">
        <f>CronogFF!AF29</f>
        <v>0</v>
      </c>
      <c r="AK67" s="354">
        <f>AJ67*QCI!$Y28*QCI!$R28/100</f>
        <v>0</v>
      </c>
      <c r="AL67" s="354">
        <f>AJ67/100*QCI!$Y28*(QCI!$U28+QCI!$W28)</f>
        <v>0</v>
      </c>
      <c r="AM67" s="355">
        <f>AK67+AL67</f>
        <v>0</v>
      </c>
      <c r="AN67" s="353">
        <f>CronogFF!AJ29</f>
        <v>0</v>
      </c>
      <c r="AO67" s="354">
        <f>AN67*QCI!$Y28*QCI!$R28/100</f>
        <v>0</v>
      </c>
      <c r="AP67" s="354">
        <f>AN67/100*QCI!$Y28*(QCI!$U28+QCI!$W28)</f>
        <v>0</v>
      </c>
      <c r="AQ67" s="355">
        <f>AO67+AP67</f>
        <v>0</v>
      </c>
      <c r="AR67" s="353">
        <f>CronogFF!AN29</f>
        <v>0</v>
      </c>
      <c r="AS67" s="354">
        <f>AR67*QCI!$Y28*QCI!$R28/100</f>
        <v>0</v>
      </c>
      <c r="AT67" s="354">
        <f>AR67/100*QCI!$Y28*(QCI!$U28+QCI!$W28)</f>
        <v>0</v>
      </c>
      <c r="AU67" s="355">
        <f>AS67+AT67</f>
        <v>0</v>
      </c>
      <c r="AV67" s="353">
        <f>CronogFF!AR29</f>
        <v>0</v>
      </c>
      <c r="AW67" s="354">
        <f>AV67*QCI!$Y28*QCI!$R28/100</f>
        <v>0</v>
      </c>
      <c r="AX67" s="354">
        <f>AV67/100*QCI!$Y28*(QCI!$U28+QCI!$W28)</f>
        <v>0</v>
      </c>
      <c r="AY67" s="355">
        <f>AW67+AX67</f>
        <v>0</v>
      </c>
      <c r="AZ67" s="353">
        <f>CronogFF!AV29</f>
        <v>0</v>
      </c>
      <c r="BA67" s="354">
        <f>AZ67*QCI!$Y28*QCI!$R28/100</f>
        <v>0</v>
      </c>
      <c r="BB67" s="354">
        <f>AZ67/100*QCI!$Y28*(QCI!$U28+QCI!$W28)</f>
        <v>0</v>
      </c>
      <c r="BC67" s="355">
        <f>BA67+BB67</f>
        <v>0</v>
      </c>
      <c r="BD67" s="353">
        <f>CronogFF!AZ29</f>
        <v>0</v>
      </c>
      <c r="BE67" s="354">
        <f>BD67*QCI!$Y28*QCI!$R28/100</f>
        <v>0</v>
      </c>
      <c r="BF67" s="354">
        <f>BD67/100*QCI!$Y28*(QCI!$U28+QCI!$W28)</f>
        <v>0</v>
      </c>
      <c r="BG67" s="355">
        <f>BE67+BF67</f>
        <v>0</v>
      </c>
      <c r="BH67" s="353">
        <f>CronogFF!BD29</f>
        <v>0</v>
      </c>
      <c r="BI67" s="354">
        <f>BH67*QCI!$Y28*QCI!$R28/100</f>
        <v>0</v>
      </c>
      <c r="BJ67" s="354">
        <f>BH67/100*QCI!$Y28*(QCI!$U28+QCI!$W28)</f>
        <v>0</v>
      </c>
      <c r="BK67" s="355">
        <f>BI67+BJ67</f>
        <v>0</v>
      </c>
      <c r="BL67" s="353">
        <f>CronogFF!BH29</f>
        <v>0</v>
      </c>
      <c r="BM67" s="354">
        <f>BL67*QCI!$Y28*QCI!$R28/100</f>
        <v>0</v>
      </c>
      <c r="BN67" s="354">
        <f>BL67/100*QCI!$Y28*(QCI!$U28+QCI!$W28)</f>
        <v>0</v>
      </c>
      <c r="BO67" s="355">
        <f>BM67+BN67</f>
        <v>0</v>
      </c>
      <c r="BP67" s="353">
        <f>CronogFF!BL29</f>
        <v>0</v>
      </c>
      <c r="BQ67" s="354">
        <f>BP67*QCI!$Y28*QCI!$R28/100</f>
        <v>0</v>
      </c>
      <c r="BR67" s="354">
        <f>BP67/100*QCI!$Y28*(QCI!$U28+QCI!$W28)</f>
        <v>0</v>
      </c>
      <c r="BS67" s="355">
        <f>BQ67+BR67</f>
        <v>0</v>
      </c>
      <c r="BT67" s="353">
        <f>CronogFF!BP29</f>
        <v>0</v>
      </c>
      <c r="BU67" s="354">
        <f>BT67*QCI!$Y28*QCI!$R28/100</f>
        <v>0</v>
      </c>
      <c r="BV67" s="354">
        <f>BT67/100*QCI!$Y28*(QCI!$U28+QCI!$W28)</f>
        <v>0</v>
      </c>
      <c r="BW67" s="355">
        <f>BU67+BV67</f>
        <v>0</v>
      </c>
      <c r="BX67" s="353">
        <f>CronogFF!BT29</f>
        <v>0</v>
      </c>
      <c r="BY67" s="354">
        <f>BX67*QCI!$Y28*QCI!$R28/100</f>
        <v>0</v>
      </c>
      <c r="BZ67" s="354">
        <f>BX67/100*QCI!$Y28*(QCI!$U28+QCI!$W28)</f>
        <v>0</v>
      </c>
      <c r="CA67" s="355">
        <f>BY67+BZ67</f>
        <v>0</v>
      </c>
      <c r="CB67" s="353">
        <f>CronogFF!BX29</f>
        <v>0</v>
      </c>
      <c r="CC67" s="354">
        <f>CB67*QCI!$Y28*QCI!$R28/100</f>
        <v>0</v>
      </c>
      <c r="CD67" s="354">
        <f>CB67/100*QCI!$Y28*(QCI!$U28+QCI!$W28)</f>
        <v>0</v>
      </c>
      <c r="CE67" s="355">
        <f>CC67+CD67</f>
        <v>0</v>
      </c>
      <c r="CF67" s="353">
        <f>CronogFF!CB29</f>
        <v>0</v>
      </c>
      <c r="CG67" s="354">
        <f>CF67*QCI!$Y28*QCI!$R28/100</f>
        <v>0</v>
      </c>
      <c r="CH67" s="354">
        <f>CF67/100*QCI!$Y28*(QCI!$U28+QCI!$W28)</f>
        <v>0</v>
      </c>
      <c r="CI67" s="355">
        <f>CG67+CH67</f>
        <v>0</v>
      </c>
      <c r="CJ67" s="353">
        <f>CronogFF!CF29</f>
        <v>0</v>
      </c>
      <c r="CK67" s="354">
        <f>CJ67*QCI!$Y28*QCI!$R28/100</f>
        <v>0</v>
      </c>
      <c r="CL67" s="354">
        <f>CJ67/100*QCI!$Y28*(QCI!$U28+QCI!$W28)</f>
        <v>0</v>
      </c>
      <c r="CM67" s="355">
        <f>CK67+CL67</f>
        <v>0</v>
      </c>
      <c r="CN67" s="353">
        <f>CronogFF!CJ29</f>
        <v>0</v>
      </c>
      <c r="CO67" s="354">
        <f>CN67*QCI!$Y28*QCI!$R28/100</f>
        <v>0</v>
      </c>
      <c r="CP67" s="354">
        <f>CN67/100*QCI!$Y28*(QCI!$U28+QCI!$W28)</f>
        <v>0</v>
      </c>
      <c r="CQ67" s="355">
        <f>CO67+CP67</f>
        <v>0</v>
      </c>
      <c r="CR67" s="353">
        <f>CronogFF!CN29</f>
        <v>0</v>
      </c>
      <c r="CS67" s="354">
        <f>CR67*QCI!$Y28*QCI!$R28/100</f>
        <v>0</v>
      </c>
      <c r="CT67" s="354">
        <f>CR67/100*QCI!$Y28*(QCI!$U28+QCI!$W28)</f>
        <v>0</v>
      </c>
      <c r="CU67" s="355">
        <f>CS67+CT67</f>
        <v>0</v>
      </c>
      <c r="CV67" s="353">
        <f>CronogFF!CR29</f>
        <v>0</v>
      </c>
      <c r="CW67" s="354">
        <f>CV67*QCI!$Y28*QCI!$R28/100</f>
        <v>0</v>
      </c>
      <c r="CX67" s="354">
        <f>CV67/100*QCI!$Y28*(QCI!$U28+QCI!$W28)</f>
        <v>0</v>
      </c>
      <c r="CY67" s="355">
        <f>CW67+CX67</f>
        <v>0</v>
      </c>
      <c r="CZ67" s="353">
        <f>CronogFF!CV29</f>
        <v>0</v>
      </c>
      <c r="DA67" s="354">
        <f>CZ67*QCI!$Y28*QCI!$R28/100</f>
        <v>0</v>
      </c>
      <c r="DB67" s="354">
        <f>CZ67/100*QCI!$Y28*(QCI!$U28+QCI!$W28)</f>
        <v>0</v>
      </c>
      <c r="DC67" s="355">
        <f>DA67+DB67</f>
        <v>0</v>
      </c>
      <c r="DD67"/>
      <c r="DE67"/>
      <c r="DF67"/>
      <c r="DG67"/>
      <c r="DH67"/>
      <c r="DI67"/>
      <c r="DJ67"/>
      <c r="DK67"/>
    </row>
    <row r="68" spans="2:115" ht="12.75" customHeight="1">
      <c r="B68" s="356"/>
      <c r="C68" s="357"/>
      <c r="D68" s="358" t="s">
        <v>58</v>
      </c>
      <c r="E68" s="359" t="s">
        <v>29</v>
      </c>
      <c r="F68" s="360">
        <f>IF(F69&lt;&gt;0,F67-F69,0)</f>
        <v>0</v>
      </c>
      <c r="G68" s="361"/>
      <c r="H68" s="362"/>
      <c r="I68" s="363"/>
      <c r="J68" s="363"/>
      <c r="K68" s="364"/>
      <c r="L68" s="365">
        <f t="shared" ref="L68:W68" si="104">L67+H68</f>
        <v>0</v>
      </c>
      <c r="M68" s="365">
        <f t="shared" si="104"/>
        <v>0</v>
      </c>
      <c r="N68" s="366">
        <f t="shared" si="104"/>
        <v>0</v>
      </c>
      <c r="O68" s="367">
        <f t="shared" si="104"/>
        <v>0</v>
      </c>
      <c r="P68" s="368">
        <f t="shared" si="104"/>
        <v>0</v>
      </c>
      <c r="Q68" s="369">
        <f t="shared" si="104"/>
        <v>0</v>
      </c>
      <c r="R68" s="370">
        <f t="shared" si="104"/>
        <v>0</v>
      </c>
      <c r="S68" s="371">
        <f t="shared" si="104"/>
        <v>0</v>
      </c>
      <c r="T68" s="368">
        <f t="shared" si="104"/>
        <v>0</v>
      </c>
      <c r="U68" s="369">
        <f t="shared" si="104"/>
        <v>0</v>
      </c>
      <c r="V68" s="370">
        <f t="shared" si="104"/>
        <v>0</v>
      </c>
      <c r="W68" s="371">
        <f t="shared" si="104"/>
        <v>0</v>
      </c>
      <c r="X68" s="368">
        <f t="shared" ref="X68:BC68" si="105">X67+T68</f>
        <v>0</v>
      </c>
      <c r="Y68" s="369">
        <f t="shared" si="105"/>
        <v>0</v>
      </c>
      <c r="Z68" s="370">
        <f t="shared" si="105"/>
        <v>0</v>
      </c>
      <c r="AA68" s="371">
        <f t="shared" si="105"/>
        <v>0</v>
      </c>
      <c r="AB68" s="368">
        <f t="shared" si="105"/>
        <v>100</v>
      </c>
      <c r="AC68" s="369">
        <f t="shared" si="105"/>
        <v>2224.3525341120003</v>
      </c>
      <c r="AD68" s="370">
        <f t="shared" si="105"/>
        <v>313.46746588800011</v>
      </c>
      <c r="AE68" s="371">
        <f t="shared" si="105"/>
        <v>2537.8200000000006</v>
      </c>
      <c r="AF68" s="368">
        <f t="shared" si="105"/>
        <v>100</v>
      </c>
      <c r="AG68" s="369">
        <f t="shared" si="105"/>
        <v>2224.3525341120003</v>
      </c>
      <c r="AH68" s="370">
        <f t="shared" si="105"/>
        <v>313.46746588800011</v>
      </c>
      <c r="AI68" s="371">
        <f t="shared" si="105"/>
        <v>2537.8200000000006</v>
      </c>
      <c r="AJ68" s="368">
        <f t="shared" si="105"/>
        <v>100</v>
      </c>
      <c r="AK68" s="369">
        <f t="shared" si="105"/>
        <v>2224.3525341120003</v>
      </c>
      <c r="AL68" s="370">
        <f t="shared" si="105"/>
        <v>313.46746588800011</v>
      </c>
      <c r="AM68" s="371">
        <f t="shared" si="105"/>
        <v>2537.8200000000006</v>
      </c>
      <c r="AN68" s="368">
        <f t="shared" si="105"/>
        <v>100</v>
      </c>
      <c r="AO68" s="369">
        <f t="shared" si="105"/>
        <v>2224.3525341120003</v>
      </c>
      <c r="AP68" s="370">
        <f t="shared" si="105"/>
        <v>313.46746588800011</v>
      </c>
      <c r="AQ68" s="371">
        <f t="shared" si="105"/>
        <v>2537.8200000000006</v>
      </c>
      <c r="AR68" s="368">
        <f t="shared" si="105"/>
        <v>100</v>
      </c>
      <c r="AS68" s="369">
        <f t="shared" si="105"/>
        <v>2224.3525341120003</v>
      </c>
      <c r="AT68" s="370">
        <f t="shared" si="105"/>
        <v>313.46746588800011</v>
      </c>
      <c r="AU68" s="371">
        <f t="shared" si="105"/>
        <v>2537.8200000000006</v>
      </c>
      <c r="AV68" s="368">
        <f t="shared" si="105"/>
        <v>100</v>
      </c>
      <c r="AW68" s="369">
        <f t="shared" si="105"/>
        <v>2224.3525341120003</v>
      </c>
      <c r="AX68" s="370">
        <f t="shared" si="105"/>
        <v>313.46746588800011</v>
      </c>
      <c r="AY68" s="371">
        <f t="shared" si="105"/>
        <v>2537.8200000000006</v>
      </c>
      <c r="AZ68" s="368">
        <f t="shared" si="105"/>
        <v>100</v>
      </c>
      <c r="BA68" s="369">
        <f t="shared" si="105"/>
        <v>2224.3525341120003</v>
      </c>
      <c r="BB68" s="370">
        <f t="shared" si="105"/>
        <v>313.46746588800011</v>
      </c>
      <c r="BC68" s="371">
        <f t="shared" si="105"/>
        <v>2537.8200000000006</v>
      </c>
      <c r="BD68" s="368">
        <f t="shared" ref="BD68:CI68" si="106">BD67+AZ68</f>
        <v>100</v>
      </c>
      <c r="BE68" s="369">
        <f t="shared" si="106"/>
        <v>2224.3525341120003</v>
      </c>
      <c r="BF68" s="370">
        <f t="shared" si="106"/>
        <v>313.46746588800011</v>
      </c>
      <c r="BG68" s="371">
        <f t="shared" si="106"/>
        <v>2537.8200000000006</v>
      </c>
      <c r="BH68" s="368">
        <f t="shared" si="106"/>
        <v>100</v>
      </c>
      <c r="BI68" s="369">
        <f t="shared" si="106"/>
        <v>2224.3525341120003</v>
      </c>
      <c r="BJ68" s="370">
        <f t="shared" si="106"/>
        <v>313.46746588800011</v>
      </c>
      <c r="BK68" s="371">
        <f t="shared" si="106"/>
        <v>2537.8200000000006</v>
      </c>
      <c r="BL68" s="368">
        <f t="shared" si="106"/>
        <v>100</v>
      </c>
      <c r="BM68" s="369">
        <f t="shared" si="106"/>
        <v>2224.3525341120003</v>
      </c>
      <c r="BN68" s="370">
        <f t="shared" si="106"/>
        <v>313.46746588800011</v>
      </c>
      <c r="BO68" s="371">
        <f t="shared" si="106"/>
        <v>2537.8200000000006</v>
      </c>
      <c r="BP68" s="368">
        <f t="shared" si="106"/>
        <v>100</v>
      </c>
      <c r="BQ68" s="369">
        <f t="shared" si="106"/>
        <v>2224.3525341120003</v>
      </c>
      <c r="BR68" s="370">
        <f t="shared" si="106"/>
        <v>313.46746588800011</v>
      </c>
      <c r="BS68" s="371">
        <f t="shared" si="106"/>
        <v>2537.8200000000006</v>
      </c>
      <c r="BT68" s="368">
        <f t="shared" si="106"/>
        <v>100</v>
      </c>
      <c r="BU68" s="369">
        <f t="shared" si="106"/>
        <v>2224.3525341120003</v>
      </c>
      <c r="BV68" s="370">
        <f t="shared" si="106"/>
        <v>313.46746588800011</v>
      </c>
      <c r="BW68" s="371">
        <f t="shared" si="106"/>
        <v>2537.8200000000006</v>
      </c>
      <c r="BX68" s="368">
        <f t="shared" si="106"/>
        <v>100</v>
      </c>
      <c r="BY68" s="369">
        <f t="shared" si="106"/>
        <v>2224.3525341120003</v>
      </c>
      <c r="BZ68" s="370">
        <f t="shared" si="106"/>
        <v>313.46746588800011</v>
      </c>
      <c r="CA68" s="371">
        <f t="shared" si="106"/>
        <v>2537.8200000000006</v>
      </c>
      <c r="CB68" s="368">
        <f t="shared" si="106"/>
        <v>100</v>
      </c>
      <c r="CC68" s="369">
        <f t="shared" si="106"/>
        <v>2224.3525341120003</v>
      </c>
      <c r="CD68" s="370">
        <f t="shared" si="106"/>
        <v>313.46746588800011</v>
      </c>
      <c r="CE68" s="371">
        <f t="shared" si="106"/>
        <v>2537.8200000000006</v>
      </c>
      <c r="CF68" s="368">
        <f t="shared" si="106"/>
        <v>100</v>
      </c>
      <c r="CG68" s="369">
        <f t="shared" si="106"/>
        <v>2224.3525341120003</v>
      </c>
      <c r="CH68" s="370">
        <f t="shared" si="106"/>
        <v>313.46746588800011</v>
      </c>
      <c r="CI68" s="371">
        <f t="shared" si="106"/>
        <v>2537.8200000000006</v>
      </c>
      <c r="CJ68" s="368">
        <f t="shared" ref="CJ68:DC68" si="107">CJ67+CF68</f>
        <v>100</v>
      </c>
      <c r="CK68" s="369">
        <f t="shared" si="107"/>
        <v>2224.3525341120003</v>
      </c>
      <c r="CL68" s="370">
        <f t="shared" si="107"/>
        <v>313.46746588800011</v>
      </c>
      <c r="CM68" s="371">
        <f t="shared" si="107"/>
        <v>2537.8200000000006</v>
      </c>
      <c r="CN68" s="368">
        <f t="shared" si="107"/>
        <v>100</v>
      </c>
      <c r="CO68" s="369">
        <f t="shared" si="107"/>
        <v>2224.3525341120003</v>
      </c>
      <c r="CP68" s="370">
        <f t="shared" si="107"/>
        <v>313.46746588800011</v>
      </c>
      <c r="CQ68" s="371">
        <f t="shared" si="107"/>
        <v>2537.8200000000006</v>
      </c>
      <c r="CR68" s="368">
        <f t="shared" si="107"/>
        <v>100</v>
      </c>
      <c r="CS68" s="369">
        <f t="shared" si="107"/>
        <v>2224.3525341120003</v>
      </c>
      <c r="CT68" s="370">
        <f t="shared" si="107"/>
        <v>313.46746588800011</v>
      </c>
      <c r="CU68" s="371">
        <f t="shared" si="107"/>
        <v>2537.8200000000006</v>
      </c>
      <c r="CV68" s="368">
        <f t="shared" si="107"/>
        <v>100</v>
      </c>
      <c r="CW68" s="369">
        <f t="shared" si="107"/>
        <v>2224.3525341120003</v>
      </c>
      <c r="CX68" s="370">
        <f t="shared" si="107"/>
        <v>313.46746588800011</v>
      </c>
      <c r="CY68" s="371">
        <f t="shared" si="107"/>
        <v>2537.8200000000006</v>
      </c>
      <c r="CZ68" s="368">
        <f t="shared" si="107"/>
        <v>100</v>
      </c>
      <c r="DA68" s="369">
        <f t="shared" si="107"/>
        <v>2224.3525341120003</v>
      </c>
      <c r="DB68" s="370">
        <f t="shared" si="107"/>
        <v>313.46746588800011</v>
      </c>
      <c r="DC68" s="371">
        <f t="shared" si="107"/>
        <v>2537.8200000000006</v>
      </c>
      <c r="DD68"/>
      <c r="DE68"/>
      <c r="DF68"/>
      <c r="DG68"/>
      <c r="DH68"/>
      <c r="DI68"/>
      <c r="DJ68"/>
      <c r="DK68"/>
    </row>
    <row r="69" spans="2:115" ht="12.75" customHeight="1">
      <c r="B69" s="356"/>
      <c r="C69" s="357"/>
      <c r="D69" s="372" t="s">
        <v>59</v>
      </c>
      <c r="E69" s="373" t="s">
        <v>30</v>
      </c>
      <c r="F69" s="75"/>
      <c r="G69" s="374">
        <f>IF(F69=0,0,F69/F$115)</f>
        <v>0</v>
      </c>
      <c r="H69" s="375"/>
      <c r="I69" s="376"/>
      <c r="J69" s="376"/>
      <c r="K69" s="377"/>
      <c r="L69" s="378">
        <f>IF(O69&lt;&gt;0,(O69/$F69)*100,0)</f>
        <v>0</v>
      </c>
      <c r="M69" s="378">
        <f>ROUND(O69*QCI!$R$15,2)</f>
        <v>0</v>
      </c>
      <c r="N69" s="379">
        <f>O69-M69</f>
        <v>0</v>
      </c>
      <c r="O69" s="77"/>
      <c r="P69" s="380">
        <f>IF(S69&lt;&gt;0,(S69/$F69)*100,0)</f>
        <v>0</v>
      </c>
      <c r="Q69" s="378">
        <f>ROUND(S69*QCI!$R$15,2)</f>
        <v>0</v>
      </c>
      <c r="R69" s="378">
        <f>S69-Q69</f>
        <v>0</v>
      </c>
      <c r="S69" s="77"/>
      <c r="T69" s="380">
        <f>IF(W69&lt;&gt;0,(W69/$F69)*100,0)</f>
        <v>0</v>
      </c>
      <c r="U69" s="378">
        <f>ROUND(W69*QCI!$R$15,2)</f>
        <v>0</v>
      </c>
      <c r="V69" s="378">
        <f>W69-U69</f>
        <v>0</v>
      </c>
      <c r="W69" s="77"/>
      <c r="X69" s="380">
        <f>IF(AA69&lt;&gt;0,(AA69/$F69)*100,0)</f>
        <v>0</v>
      </c>
      <c r="Y69" s="378">
        <f>ROUND(AA69*QCI!$R$15,2)</f>
        <v>0</v>
      </c>
      <c r="Z69" s="378">
        <f>AA69-Y69</f>
        <v>0</v>
      </c>
      <c r="AA69" s="77"/>
      <c r="AB69" s="380">
        <f>IF(AE69&lt;&gt;0,(AE69/$F69)*100,0)</f>
        <v>0</v>
      </c>
      <c r="AC69" s="378">
        <f>ROUND(AE69*QCI!$R$15,2)</f>
        <v>0</v>
      </c>
      <c r="AD69" s="378">
        <f>AE69-AC69</f>
        <v>0</v>
      </c>
      <c r="AE69" s="77"/>
      <c r="AF69" s="380">
        <f>IF(AI69&lt;&gt;0,(AI69/$F69)*100,0)</f>
        <v>0</v>
      </c>
      <c r="AG69" s="378">
        <f>ROUND(AI69*QCI!$R$15,2)</f>
        <v>0</v>
      </c>
      <c r="AH69" s="378">
        <f>AI69-AG69</f>
        <v>0</v>
      </c>
      <c r="AI69" s="77"/>
      <c r="AJ69" s="380">
        <f>IF(AM69&lt;&gt;0,(AM69/$F69)*100,0)</f>
        <v>0</v>
      </c>
      <c r="AK69" s="378">
        <f>ROUND(AM69*QCI!$R$15,2)</f>
        <v>0</v>
      </c>
      <c r="AL69" s="378">
        <f>AM69-AK69</f>
        <v>0</v>
      </c>
      <c r="AM69" s="77"/>
      <c r="AN69" s="380">
        <f>IF(AQ69&lt;&gt;0,(AQ69/$F69)*100,0)</f>
        <v>0</v>
      </c>
      <c r="AO69" s="378">
        <f>ROUND(AQ69*QCI!$R$15,2)</f>
        <v>0</v>
      </c>
      <c r="AP69" s="378">
        <f>AQ69-AO69</f>
        <v>0</v>
      </c>
      <c r="AQ69" s="77"/>
      <c r="AR69" s="380">
        <f>IF(AU69&lt;&gt;0,(AU69/$F69)*100,0)</f>
        <v>0</v>
      </c>
      <c r="AS69" s="378">
        <f>ROUND(AU69*QCI!$R$15,2)</f>
        <v>0</v>
      </c>
      <c r="AT69" s="378">
        <f>AU69-AS69</f>
        <v>0</v>
      </c>
      <c r="AU69" s="77"/>
      <c r="AV69" s="380">
        <f>IF(AY69&lt;&gt;0,(AY69/$F69)*100,0)</f>
        <v>0</v>
      </c>
      <c r="AW69" s="378">
        <f>ROUND(AY69*QCI!$R$15,2)</f>
        <v>0</v>
      </c>
      <c r="AX69" s="378">
        <f>AY69-AW69</f>
        <v>0</v>
      </c>
      <c r="AY69" s="77"/>
      <c r="AZ69" s="380">
        <f>IF(BC69&lt;&gt;0,(BC69/$F69)*100,0)</f>
        <v>0</v>
      </c>
      <c r="BA69" s="378">
        <f>ROUND(BC69*QCI!$R$15,2)</f>
        <v>0</v>
      </c>
      <c r="BB69" s="378">
        <f>BC69-BA69</f>
        <v>0</v>
      </c>
      <c r="BC69" s="77"/>
      <c r="BD69" s="380">
        <f>IF(BG69&lt;&gt;0,(BG69/$F69)*100,0)</f>
        <v>0</v>
      </c>
      <c r="BE69" s="378">
        <f>ROUND(BG69*QCI!$R$15,2)</f>
        <v>0</v>
      </c>
      <c r="BF69" s="378">
        <f>BG69-BE69</f>
        <v>0</v>
      </c>
      <c r="BG69" s="77"/>
      <c r="BH69" s="380">
        <f>IF(BK69&lt;&gt;0,(BK69/$F69)*100,0)</f>
        <v>0</v>
      </c>
      <c r="BI69" s="378">
        <f>ROUND(BK69*QCI!$R$15,2)</f>
        <v>0</v>
      </c>
      <c r="BJ69" s="378">
        <f>BK69-BI69</f>
        <v>0</v>
      </c>
      <c r="BK69" s="77"/>
      <c r="BL69" s="380">
        <f>IF(BO69&lt;&gt;0,(BO69/$F69)*100,0)</f>
        <v>0</v>
      </c>
      <c r="BM69" s="378">
        <f>ROUND(BO69*QCI!$R$15,2)</f>
        <v>0</v>
      </c>
      <c r="BN69" s="378">
        <f>BO69-BM69</f>
        <v>0</v>
      </c>
      <c r="BO69" s="77"/>
      <c r="BP69" s="380">
        <f>IF(BS69&lt;&gt;0,(BS69/$F69)*100,0)</f>
        <v>0</v>
      </c>
      <c r="BQ69" s="378">
        <f>ROUND(BS69*QCI!$R$15,2)</f>
        <v>0</v>
      </c>
      <c r="BR69" s="378">
        <f>BS69-BQ69</f>
        <v>0</v>
      </c>
      <c r="BS69" s="77"/>
      <c r="BT69" s="380">
        <f>IF(BW69&lt;&gt;0,(BW69/$F69)*100,0)</f>
        <v>0</v>
      </c>
      <c r="BU69" s="378">
        <f>ROUND(BW69*QCI!$R$15,2)</f>
        <v>0</v>
      </c>
      <c r="BV69" s="378">
        <f>BW69-BU69</f>
        <v>0</v>
      </c>
      <c r="BW69" s="77"/>
      <c r="BX69" s="380">
        <f>IF(CA69&lt;&gt;0,(CA69/$F69)*100,0)</f>
        <v>0</v>
      </c>
      <c r="BY69" s="378">
        <f>ROUND(CA69*QCI!$R$15,2)</f>
        <v>0</v>
      </c>
      <c r="BZ69" s="378">
        <f>CA69-BY69</f>
        <v>0</v>
      </c>
      <c r="CA69" s="77"/>
      <c r="CB69" s="380">
        <f>IF(CE69&lt;&gt;0,(CE69/$F69)*100,0)</f>
        <v>0</v>
      </c>
      <c r="CC69" s="378">
        <f>ROUND(CE69*QCI!$R$15,2)</f>
        <v>0</v>
      </c>
      <c r="CD69" s="378">
        <f>CE69-CC69</f>
        <v>0</v>
      </c>
      <c r="CE69" s="77"/>
      <c r="CF69" s="380">
        <f>IF(CI69&lt;&gt;0,(CI69/$F69)*100,0)</f>
        <v>0</v>
      </c>
      <c r="CG69" s="378">
        <f>ROUND(CI69*QCI!$R$15,2)</f>
        <v>0</v>
      </c>
      <c r="CH69" s="378">
        <f>CI69-CG69</f>
        <v>0</v>
      </c>
      <c r="CI69" s="77"/>
      <c r="CJ69" s="380">
        <f>IF(CM69&lt;&gt;0,(CM69/$F69)*100,0)</f>
        <v>0</v>
      </c>
      <c r="CK69" s="378">
        <f>ROUND(CM69*QCI!$R$15,2)</f>
        <v>0</v>
      </c>
      <c r="CL69" s="378">
        <f>CM69-CK69</f>
        <v>0</v>
      </c>
      <c r="CM69" s="77"/>
      <c r="CN69" s="380">
        <f>IF(CQ69&lt;&gt;0,(CQ69/$F69)*100,0)</f>
        <v>0</v>
      </c>
      <c r="CO69" s="378">
        <f>ROUND(CQ69*QCI!$R$15,2)</f>
        <v>0</v>
      </c>
      <c r="CP69" s="378">
        <f>CQ69-CO69</f>
        <v>0</v>
      </c>
      <c r="CQ69" s="77"/>
      <c r="CR69" s="380">
        <f>IF(CU69&lt;&gt;0,(CU69/$F69)*100,0)</f>
        <v>0</v>
      </c>
      <c r="CS69" s="378">
        <f>ROUND(CU69*QCI!$R$15,2)</f>
        <v>0</v>
      </c>
      <c r="CT69" s="378">
        <f>CU69-CS69</f>
        <v>0</v>
      </c>
      <c r="CU69" s="77"/>
      <c r="CV69" s="380">
        <f>IF(CY69&lt;&gt;0,(CY69/$F69)*100,0)</f>
        <v>0</v>
      </c>
      <c r="CW69" s="378">
        <f>ROUND(CY69*QCI!$R$15,2)</f>
        <v>0</v>
      </c>
      <c r="CX69" s="378">
        <f>CY69-CW69</f>
        <v>0</v>
      </c>
      <c r="CY69" s="77"/>
      <c r="CZ69" s="380">
        <f>IF(DC69&lt;&gt;0,(DC69/$F69)*100,0)</f>
        <v>0</v>
      </c>
      <c r="DA69" s="378">
        <f>ROUND(DC69*QCI!$R$15,2)</f>
        <v>0</v>
      </c>
      <c r="DB69" s="378">
        <f>DC69-DA69</f>
        <v>0</v>
      </c>
      <c r="DC69" s="77"/>
      <c r="DD69"/>
      <c r="DE69"/>
      <c r="DF69"/>
      <c r="DG69"/>
      <c r="DH69"/>
      <c r="DI69"/>
      <c r="DJ69"/>
      <c r="DK69"/>
    </row>
    <row r="70" spans="2:115" ht="12.75" customHeight="1">
      <c r="B70" s="393"/>
      <c r="C70" s="357"/>
      <c r="D70" s="381" t="s">
        <v>60</v>
      </c>
      <c r="E70" s="382" t="s">
        <v>31</v>
      </c>
      <c r="F70" s="383">
        <f>IF(F69=0,F67,F69)</f>
        <v>2537.8200000000002</v>
      </c>
      <c r="G70" s="384"/>
      <c r="H70" s="385"/>
      <c r="I70" s="386"/>
      <c r="J70" s="386"/>
      <c r="K70" s="387"/>
      <c r="L70" s="388">
        <f t="shared" ref="L70:W70" si="108">L69+H70</f>
        <v>0</v>
      </c>
      <c r="M70" s="388">
        <f t="shared" si="108"/>
        <v>0</v>
      </c>
      <c r="N70" s="389">
        <f t="shared" si="108"/>
        <v>0</v>
      </c>
      <c r="O70" s="390">
        <f t="shared" si="108"/>
        <v>0</v>
      </c>
      <c r="P70" s="391">
        <f t="shared" si="108"/>
        <v>0</v>
      </c>
      <c r="Q70" s="388">
        <f t="shared" si="108"/>
        <v>0</v>
      </c>
      <c r="R70" s="388">
        <f t="shared" si="108"/>
        <v>0</v>
      </c>
      <c r="S70" s="390">
        <f t="shared" si="108"/>
        <v>0</v>
      </c>
      <c r="T70" s="391">
        <f t="shared" si="108"/>
        <v>0</v>
      </c>
      <c r="U70" s="388">
        <f t="shared" si="108"/>
        <v>0</v>
      </c>
      <c r="V70" s="388">
        <f t="shared" si="108"/>
        <v>0</v>
      </c>
      <c r="W70" s="390">
        <f t="shared" si="108"/>
        <v>0</v>
      </c>
      <c r="X70" s="391">
        <f t="shared" ref="X70:BC70" si="109">X69+T70</f>
        <v>0</v>
      </c>
      <c r="Y70" s="388">
        <f t="shared" si="109"/>
        <v>0</v>
      </c>
      <c r="Z70" s="388">
        <f t="shared" si="109"/>
        <v>0</v>
      </c>
      <c r="AA70" s="390">
        <f t="shared" si="109"/>
        <v>0</v>
      </c>
      <c r="AB70" s="391">
        <f t="shared" si="109"/>
        <v>0</v>
      </c>
      <c r="AC70" s="388">
        <f t="shared" si="109"/>
        <v>0</v>
      </c>
      <c r="AD70" s="388">
        <f t="shared" si="109"/>
        <v>0</v>
      </c>
      <c r="AE70" s="390">
        <f t="shared" si="109"/>
        <v>0</v>
      </c>
      <c r="AF70" s="391">
        <f t="shared" si="109"/>
        <v>0</v>
      </c>
      <c r="AG70" s="388">
        <f t="shared" si="109"/>
        <v>0</v>
      </c>
      <c r="AH70" s="388">
        <f t="shared" si="109"/>
        <v>0</v>
      </c>
      <c r="AI70" s="390">
        <f t="shared" si="109"/>
        <v>0</v>
      </c>
      <c r="AJ70" s="391">
        <f t="shared" si="109"/>
        <v>0</v>
      </c>
      <c r="AK70" s="388">
        <f t="shared" si="109"/>
        <v>0</v>
      </c>
      <c r="AL70" s="388">
        <f t="shared" si="109"/>
        <v>0</v>
      </c>
      <c r="AM70" s="390">
        <f t="shared" si="109"/>
        <v>0</v>
      </c>
      <c r="AN70" s="391">
        <f t="shared" si="109"/>
        <v>0</v>
      </c>
      <c r="AO70" s="388">
        <f t="shared" si="109"/>
        <v>0</v>
      </c>
      <c r="AP70" s="388">
        <f t="shared" si="109"/>
        <v>0</v>
      </c>
      <c r="AQ70" s="390">
        <f t="shared" si="109"/>
        <v>0</v>
      </c>
      <c r="AR70" s="391">
        <f t="shared" si="109"/>
        <v>0</v>
      </c>
      <c r="AS70" s="388">
        <f t="shared" si="109"/>
        <v>0</v>
      </c>
      <c r="AT70" s="388">
        <f t="shared" si="109"/>
        <v>0</v>
      </c>
      <c r="AU70" s="390">
        <f t="shared" si="109"/>
        <v>0</v>
      </c>
      <c r="AV70" s="391">
        <f t="shared" si="109"/>
        <v>0</v>
      </c>
      <c r="AW70" s="388">
        <f t="shared" si="109"/>
        <v>0</v>
      </c>
      <c r="AX70" s="388">
        <f t="shared" si="109"/>
        <v>0</v>
      </c>
      <c r="AY70" s="390">
        <f t="shared" si="109"/>
        <v>0</v>
      </c>
      <c r="AZ70" s="391">
        <f t="shared" si="109"/>
        <v>0</v>
      </c>
      <c r="BA70" s="388">
        <f t="shared" si="109"/>
        <v>0</v>
      </c>
      <c r="BB70" s="388">
        <f t="shared" si="109"/>
        <v>0</v>
      </c>
      <c r="BC70" s="390">
        <f t="shared" si="109"/>
        <v>0</v>
      </c>
      <c r="BD70" s="391">
        <f t="shared" ref="BD70:CI70" si="110">BD69+AZ70</f>
        <v>0</v>
      </c>
      <c r="BE70" s="388">
        <f t="shared" si="110"/>
        <v>0</v>
      </c>
      <c r="BF70" s="388">
        <f t="shared" si="110"/>
        <v>0</v>
      </c>
      <c r="BG70" s="390">
        <f t="shared" si="110"/>
        <v>0</v>
      </c>
      <c r="BH70" s="391">
        <f t="shared" si="110"/>
        <v>0</v>
      </c>
      <c r="BI70" s="388">
        <f t="shared" si="110"/>
        <v>0</v>
      </c>
      <c r="BJ70" s="388">
        <f t="shared" si="110"/>
        <v>0</v>
      </c>
      <c r="BK70" s="390">
        <f t="shared" si="110"/>
        <v>0</v>
      </c>
      <c r="BL70" s="391">
        <f t="shared" si="110"/>
        <v>0</v>
      </c>
      <c r="BM70" s="388">
        <f t="shared" si="110"/>
        <v>0</v>
      </c>
      <c r="BN70" s="388">
        <f t="shared" si="110"/>
        <v>0</v>
      </c>
      <c r="BO70" s="390">
        <f t="shared" si="110"/>
        <v>0</v>
      </c>
      <c r="BP70" s="391">
        <f t="shared" si="110"/>
        <v>0</v>
      </c>
      <c r="BQ70" s="388">
        <f t="shared" si="110"/>
        <v>0</v>
      </c>
      <c r="BR70" s="388">
        <f t="shared" si="110"/>
        <v>0</v>
      </c>
      <c r="BS70" s="390">
        <f t="shared" si="110"/>
        <v>0</v>
      </c>
      <c r="BT70" s="391">
        <f t="shared" si="110"/>
        <v>0</v>
      </c>
      <c r="BU70" s="388">
        <f t="shared" si="110"/>
        <v>0</v>
      </c>
      <c r="BV70" s="388">
        <f t="shared" si="110"/>
        <v>0</v>
      </c>
      <c r="BW70" s="390">
        <f t="shared" si="110"/>
        <v>0</v>
      </c>
      <c r="BX70" s="391">
        <f t="shared" si="110"/>
        <v>0</v>
      </c>
      <c r="BY70" s="388">
        <f t="shared" si="110"/>
        <v>0</v>
      </c>
      <c r="BZ70" s="388">
        <f t="shared" si="110"/>
        <v>0</v>
      </c>
      <c r="CA70" s="390">
        <f t="shared" si="110"/>
        <v>0</v>
      </c>
      <c r="CB70" s="391">
        <f t="shared" si="110"/>
        <v>0</v>
      </c>
      <c r="CC70" s="388">
        <f t="shared" si="110"/>
        <v>0</v>
      </c>
      <c r="CD70" s="388">
        <f t="shared" si="110"/>
        <v>0</v>
      </c>
      <c r="CE70" s="390">
        <f t="shared" si="110"/>
        <v>0</v>
      </c>
      <c r="CF70" s="391">
        <f t="shared" si="110"/>
        <v>0</v>
      </c>
      <c r="CG70" s="388">
        <f t="shared" si="110"/>
        <v>0</v>
      </c>
      <c r="CH70" s="388">
        <f t="shared" si="110"/>
        <v>0</v>
      </c>
      <c r="CI70" s="390">
        <f t="shared" si="110"/>
        <v>0</v>
      </c>
      <c r="CJ70" s="391">
        <f t="shared" ref="CJ70:DC70" si="111">CJ69+CF70</f>
        <v>0</v>
      </c>
      <c r="CK70" s="388">
        <f t="shared" si="111"/>
        <v>0</v>
      </c>
      <c r="CL70" s="388">
        <f t="shared" si="111"/>
        <v>0</v>
      </c>
      <c r="CM70" s="390">
        <f t="shared" si="111"/>
        <v>0</v>
      </c>
      <c r="CN70" s="391">
        <f t="shared" si="111"/>
        <v>0</v>
      </c>
      <c r="CO70" s="388">
        <f t="shared" si="111"/>
        <v>0</v>
      </c>
      <c r="CP70" s="388">
        <f t="shared" si="111"/>
        <v>0</v>
      </c>
      <c r="CQ70" s="390">
        <f t="shared" si="111"/>
        <v>0</v>
      </c>
      <c r="CR70" s="391">
        <f t="shared" si="111"/>
        <v>0</v>
      </c>
      <c r="CS70" s="388">
        <f t="shared" si="111"/>
        <v>0</v>
      </c>
      <c r="CT70" s="388">
        <f t="shared" si="111"/>
        <v>0</v>
      </c>
      <c r="CU70" s="390">
        <f t="shared" si="111"/>
        <v>0</v>
      </c>
      <c r="CV70" s="391">
        <f t="shared" si="111"/>
        <v>0</v>
      </c>
      <c r="CW70" s="388">
        <f t="shared" si="111"/>
        <v>0</v>
      </c>
      <c r="CX70" s="388">
        <f t="shared" si="111"/>
        <v>0</v>
      </c>
      <c r="CY70" s="390">
        <f t="shared" si="111"/>
        <v>0</v>
      </c>
      <c r="CZ70" s="391">
        <f t="shared" si="111"/>
        <v>0</v>
      </c>
      <c r="DA70" s="388">
        <f t="shared" si="111"/>
        <v>0</v>
      </c>
      <c r="DB70" s="388">
        <f t="shared" si="111"/>
        <v>0</v>
      </c>
      <c r="DC70" s="390">
        <f t="shared" si="111"/>
        <v>0</v>
      </c>
      <c r="DD70"/>
      <c r="DE70"/>
      <c r="DF70"/>
      <c r="DG70"/>
      <c r="DH70"/>
      <c r="DI70"/>
      <c r="DJ70"/>
      <c r="DK70"/>
    </row>
    <row r="71" spans="2:115" ht="12.75" customHeight="1">
      <c r="B71" s="340">
        <v>15</v>
      </c>
      <c r="C71" s="392" t="str">
        <f>QCI!C29</f>
        <v>SPDA</v>
      </c>
      <c r="D71" s="342" t="s">
        <v>58</v>
      </c>
      <c r="E71" s="343" t="s">
        <v>28</v>
      </c>
      <c r="F71" s="344">
        <f>QCI!Y29</f>
        <v>7046.77</v>
      </c>
      <c r="G71" s="345">
        <f>CronogFF!G30</f>
        <v>1.0114533353636742E-2</v>
      </c>
      <c r="H71" s="346"/>
      <c r="I71" s="347"/>
      <c r="J71" s="347"/>
      <c r="K71" s="348"/>
      <c r="L71" s="349">
        <f>CronogFF!H30</f>
        <v>0</v>
      </c>
      <c r="M71" s="350">
        <f>L71*QCI!$Y29*QCI!$R29/100</f>
        <v>0</v>
      </c>
      <c r="N71" s="351">
        <f>L71/100*QCI!$Y29*(QCI!$U29+QCI!$W29)</f>
        <v>0</v>
      </c>
      <c r="O71" s="352">
        <f>M71+N71</f>
        <v>0</v>
      </c>
      <c r="P71" s="353">
        <f>CronogFF!L30</f>
        <v>0</v>
      </c>
      <c r="Q71" s="354">
        <f>P71*QCI!$Y29*QCI!$R29/100</f>
        <v>0</v>
      </c>
      <c r="R71" s="354">
        <f>P71/100*QCI!$Y29*(QCI!$U29+QCI!$W29)</f>
        <v>0</v>
      </c>
      <c r="S71" s="355">
        <f>Q71+R71</f>
        <v>0</v>
      </c>
      <c r="T71" s="353">
        <f>CronogFF!P30</f>
        <v>30</v>
      </c>
      <c r="U71" s="354">
        <f>T71*QCI!$Y29*QCI!$R29/100</f>
        <v>1852.9092733296002</v>
      </c>
      <c r="V71" s="354">
        <f>T71/100*QCI!$Y29*(QCI!$U29+QCI!$W29)</f>
        <v>261.12172667040005</v>
      </c>
      <c r="W71" s="355">
        <f>U71+V71</f>
        <v>2114.0310000000004</v>
      </c>
      <c r="X71" s="353">
        <f>CronogFF!T30</f>
        <v>30</v>
      </c>
      <c r="Y71" s="354">
        <f>X71*QCI!$Y29*QCI!$R29/100</f>
        <v>1852.9092733296002</v>
      </c>
      <c r="Z71" s="354">
        <f>X71/100*QCI!$Y29*(QCI!$U29+QCI!$W29)</f>
        <v>261.12172667040005</v>
      </c>
      <c r="AA71" s="355">
        <f>Y71+Z71</f>
        <v>2114.0310000000004</v>
      </c>
      <c r="AB71" s="353">
        <f>CronogFF!X30</f>
        <v>40</v>
      </c>
      <c r="AC71" s="354">
        <f>AB71*QCI!$Y29*QCI!$R29/100</f>
        <v>2470.5456977728004</v>
      </c>
      <c r="AD71" s="354">
        <f>AB71/100*QCI!$Y29*(QCI!$U29+QCI!$W29)</f>
        <v>348.16230222720014</v>
      </c>
      <c r="AE71" s="355">
        <f>AC71+AD71</f>
        <v>2818.7080000000005</v>
      </c>
      <c r="AF71" s="353">
        <f>CronogFF!AB30</f>
        <v>0</v>
      </c>
      <c r="AG71" s="354">
        <f>AF71*QCI!$Y29*QCI!$R29/100</f>
        <v>0</v>
      </c>
      <c r="AH71" s="354">
        <f>AF71/100*QCI!$Y29*(QCI!$U29+QCI!$W29)</f>
        <v>0</v>
      </c>
      <c r="AI71" s="355">
        <f>AG71+AH71</f>
        <v>0</v>
      </c>
      <c r="AJ71" s="353">
        <f>CronogFF!AF30</f>
        <v>0</v>
      </c>
      <c r="AK71" s="354">
        <f>AJ71*QCI!$Y29*QCI!$R29/100</f>
        <v>0</v>
      </c>
      <c r="AL71" s="354">
        <f>AJ71/100*QCI!$Y29*(QCI!$U29+QCI!$W29)</f>
        <v>0</v>
      </c>
      <c r="AM71" s="355">
        <f>AK71+AL71</f>
        <v>0</v>
      </c>
      <c r="AN71" s="353">
        <f>CronogFF!AJ30</f>
        <v>0</v>
      </c>
      <c r="AO71" s="354">
        <f>AN71*QCI!$Y29*QCI!$R29/100</f>
        <v>0</v>
      </c>
      <c r="AP71" s="354">
        <f>AN71/100*QCI!$Y29*(QCI!$U29+QCI!$W29)</f>
        <v>0</v>
      </c>
      <c r="AQ71" s="355">
        <f>AO71+AP71</f>
        <v>0</v>
      </c>
      <c r="AR71" s="353">
        <f>CronogFF!AN30</f>
        <v>0</v>
      </c>
      <c r="AS71" s="354">
        <f>AR71*QCI!$Y29*QCI!$R29/100</f>
        <v>0</v>
      </c>
      <c r="AT71" s="354">
        <f>AR71/100*QCI!$Y29*(QCI!$U29+QCI!$W29)</f>
        <v>0</v>
      </c>
      <c r="AU71" s="355">
        <f>AS71+AT71</f>
        <v>0</v>
      </c>
      <c r="AV71" s="353">
        <f>CronogFF!AR30</f>
        <v>0</v>
      </c>
      <c r="AW71" s="354">
        <f>AV71*QCI!$Y29*QCI!$R29/100</f>
        <v>0</v>
      </c>
      <c r="AX71" s="354">
        <f>AV71/100*QCI!$Y29*(QCI!$U29+QCI!$W29)</f>
        <v>0</v>
      </c>
      <c r="AY71" s="355">
        <f>AW71+AX71</f>
        <v>0</v>
      </c>
      <c r="AZ71" s="353">
        <f>CronogFF!AV30</f>
        <v>0</v>
      </c>
      <c r="BA71" s="354">
        <f>AZ71*QCI!$Y29*QCI!$R29/100</f>
        <v>0</v>
      </c>
      <c r="BB71" s="354">
        <f>AZ71/100*QCI!$Y29*(QCI!$U29+QCI!$W29)</f>
        <v>0</v>
      </c>
      <c r="BC71" s="355">
        <f>BA71+BB71</f>
        <v>0</v>
      </c>
      <c r="BD71" s="353">
        <f>CronogFF!AZ30</f>
        <v>0</v>
      </c>
      <c r="BE71" s="354">
        <f>BD71*QCI!$Y29*QCI!$R29/100</f>
        <v>0</v>
      </c>
      <c r="BF71" s="354">
        <f>BD71/100*QCI!$Y29*(QCI!$U29+QCI!$W29)</f>
        <v>0</v>
      </c>
      <c r="BG71" s="355">
        <f>BE71+BF71</f>
        <v>0</v>
      </c>
      <c r="BH71" s="353">
        <f>CronogFF!BD30</f>
        <v>0</v>
      </c>
      <c r="BI71" s="354">
        <f>BH71*QCI!$Y29*QCI!$R29/100</f>
        <v>0</v>
      </c>
      <c r="BJ71" s="354">
        <f>BH71/100*QCI!$Y29*(QCI!$U29+QCI!$W29)</f>
        <v>0</v>
      </c>
      <c r="BK71" s="355">
        <f>BI71+BJ71</f>
        <v>0</v>
      </c>
      <c r="BL71" s="353">
        <f>CronogFF!BH30</f>
        <v>0</v>
      </c>
      <c r="BM71" s="354">
        <f>BL71*QCI!$Y29*QCI!$R29/100</f>
        <v>0</v>
      </c>
      <c r="BN71" s="354">
        <f>BL71/100*QCI!$Y29*(QCI!$U29+QCI!$W29)</f>
        <v>0</v>
      </c>
      <c r="BO71" s="355">
        <f>BM71+BN71</f>
        <v>0</v>
      </c>
      <c r="BP71" s="353">
        <f>CronogFF!BL30</f>
        <v>0</v>
      </c>
      <c r="BQ71" s="354">
        <f>BP71*QCI!$Y29*QCI!$R29/100</f>
        <v>0</v>
      </c>
      <c r="BR71" s="354">
        <f>BP71/100*QCI!$Y29*(QCI!$U29+QCI!$W29)</f>
        <v>0</v>
      </c>
      <c r="BS71" s="355">
        <f>BQ71+BR71</f>
        <v>0</v>
      </c>
      <c r="BT71" s="353">
        <f>CronogFF!BP30</f>
        <v>0</v>
      </c>
      <c r="BU71" s="354">
        <f>BT71*QCI!$Y29*QCI!$R29/100</f>
        <v>0</v>
      </c>
      <c r="BV71" s="354">
        <f>BT71/100*QCI!$Y29*(QCI!$U29+QCI!$W29)</f>
        <v>0</v>
      </c>
      <c r="BW71" s="355">
        <f>BU71+BV71</f>
        <v>0</v>
      </c>
      <c r="BX71" s="353">
        <f>CronogFF!BT30</f>
        <v>0</v>
      </c>
      <c r="BY71" s="354">
        <f>BX71*QCI!$Y29*QCI!$R29/100</f>
        <v>0</v>
      </c>
      <c r="BZ71" s="354">
        <f>BX71/100*QCI!$Y29*(QCI!$U29+QCI!$W29)</f>
        <v>0</v>
      </c>
      <c r="CA71" s="355">
        <f>BY71+BZ71</f>
        <v>0</v>
      </c>
      <c r="CB71" s="353">
        <f>CronogFF!BX30</f>
        <v>0</v>
      </c>
      <c r="CC71" s="354">
        <f>CB71*QCI!$Y29*QCI!$R29/100</f>
        <v>0</v>
      </c>
      <c r="CD71" s="354">
        <f>CB71/100*QCI!$Y29*(QCI!$U29+QCI!$W29)</f>
        <v>0</v>
      </c>
      <c r="CE71" s="355">
        <f>CC71+CD71</f>
        <v>0</v>
      </c>
      <c r="CF71" s="353">
        <f>CronogFF!CB30</f>
        <v>0</v>
      </c>
      <c r="CG71" s="354">
        <f>CF71*QCI!$Y29*QCI!$R29/100</f>
        <v>0</v>
      </c>
      <c r="CH71" s="354">
        <f>CF71/100*QCI!$Y29*(QCI!$U29+QCI!$W29)</f>
        <v>0</v>
      </c>
      <c r="CI71" s="355">
        <f>CG71+CH71</f>
        <v>0</v>
      </c>
      <c r="CJ71" s="353">
        <f>CronogFF!CF30</f>
        <v>0</v>
      </c>
      <c r="CK71" s="354">
        <f>CJ71*QCI!$Y29*QCI!$R29/100</f>
        <v>0</v>
      </c>
      <c r="CL71" s="354">
        <f>CJ71/100*QCI!$Y29*(QCI!$U29+QCI!$W29)</f>
        <v>0</v>
      </c>
      <c r="CM71" s="355">
        <f>CK71+CL71</f>
        <v>0</v>
      </c>
      <c r="CN71" s="353">
        <f>CronogFF!CJ30</f>
        <v>0</v>
      </c>
      <c r="CO71" s="354">
        <f>CN71*QCI!$Y29*QCI!$R29/100</f>
        <v>0</v>
      </c>
      <c r="CP71" s="354">
        <f>CN71/100*QCI!$Y29*(QCI!$U29+QCI!$W29)</f>
        <v>0</v>
      </c>
      <c r="CQ71" s="355">
        <f>CO71+CP71</f>
        <v>0</v>
      </c>
      <c r="CR71" s="353">
        <f>CronogFF!CN30</f>
        <v>0</v>
      </c>
      <c r="CS71" s="354">
        <f>CR71*QCI!$Y29*QCI!$R29/100</f>
        <v>0</v>
      </c>
      <c r="CT71" s="354">
        <f>CR71/100*QCI!$Y29*(QCI!$U29+QCI!$W29)</f>
        <v>0</v>
      </c>
      <c r="CU71" s="355">
        <f>CS71+CT71</f>
        <v>0</v>
      </c>
      <c r="CV71" s="353">
        <f>CronogFF!CR30</f>
        <v>0</v>
      </c>
      <c r="CW71" s="354">
        <f>CV71*QCI!$Y29*QCI!$R29/100</f>
        <v>0</v>
      </c>
      <c r="CX71" s="354">
        <f>CV71/100*QCI!$Y29*(QCI!$U29+QCI!$W29)</f>
        <v>0</v>
      </c>
      <c r="CY71" s="355">
        <f>CW71+CX71</f>
        <v>0</v>
      </c>
      <c r="CZ71" s="353">
        <f>CronogFF!CV30</f>
        <v>0</v>
      </c>
      <c r="DA71" s="354">
        <f>CZ71*QCI!$Y29*QCI!$R29/100</f>
        <v>0</v>
      </c>
      <c r="DB71" s="354">
        <f>CZ71/100*QCI!$Y29*(QCI!$U29+QCI!$W29)</f>
        <v>0</v>
      </c>
      <c r="DC71" s="355">
        <f>DA71+DB71</f>
        <v>0</v>
      </c>
      <c r="DD71"/>
      <c r="DE71"/>
      <c r="DF71"/>
      <c r="DG71"/>
      <c r="DH71"/>
      <c r="DI71"/>
      <c r="DJ71"/>
      <c r="DK71"/>
    </row>
    <row r="72" spans="2:115" ht="12.75" customHeight="1">
      <c r="B72" s="356"/>
      <c r="C72" s="357"/>
      <c r="D72" s="358" t="s">
        <v>58</v>
      </c>
      <c r="E72" s="359" t="s">
        <v>29</v>
      </c>
      <c r="F72" s="360">
        <f>IF(F73&lt;&gt;0,F71-F73,0)</f>
        <v>0</v>
      </c>
      <c r="G72" s="361"/>
      <c r="H72" s="362"/>
      <c r="I72" s="363"/>
      <c r="J72" s="363"/>
      <c r="K72" s="364"/>
      <c r="L72" s="365">
        <f t="shared" ref="L72:W72" si="112">L71+H72</f>
        <v>0</v>
      </c>
      <c r="M72" s="365">
        <f t="shared" si="112"/>
        <v>0</v>
      </c>
      <c r="N72" s="366">
        <f t="shared" si="112"/>
        <v>0</v>
      </c>
      <c r="O72" s="367">
        <f t="shared" si="112"/>
        <v>0</v>
      </c>
      <c r="P72" s="368">
        <f t="shared" si="112"/>
        <v>0</v>
      </c>
      <c r="Q72" s="369">
        <f t="shared" si="112"/>
        <v>0</v>
      </c>
      <c r="R72" s="370">
        <f t="shared" si="112"/>
        <v>0</v>
      </c>
      <c r="S72" s="371">
        <f t="shared" si="112"/>
        <v>0</v>
      </c>
      <c r="T72" s="368">
        <f t="shared" si="112"/>
        <v>30</v>
      </c>
      <c r="U72" s="369">
        <f t="shared" si="112"/>
        <v>1852.9092733296002</v>
      </c>
      <c r="V72" s="370">
        <f t="shared" si="112"/>
        <v>261.12172667040005</v>
      </c>
      <c r="W72" s="371">
        <f t="shared" si="112"/>
        <v>2114.0310000000004</v>
      </c>
      <c r="X72" s="368">
        <f t="shared" ref="X72:BC72" si="113">X71+T72</f>
        <v>60</v>
      </c>
      <c r="Y72" s="369">
        <f t="shared" si="113"/>
        <v>3705.8185466592004</v>
      </c>
      <c r="Z72" s="370">
        <f t="shared" si="113"/>
        <v>522.2434533408001</v>
      </c>
      <c r="AA72" s="371">
        <f t="shared" si="113"/>
        <v>4228.0620000000008</v>
      </c>
      <c r="AB72" s="368">
        <f t="shared" si="113"/>
        <v>100</v>
      </c>
      <c r="AC72" s="369">
        <f t="shared" si="113"/>
        <v>6176.3642444320012</v>
      </c>
      <c r="AD72" s="370">
        <f t="shared" si="113"/>
        <v>870.40575556800025</v>
      </c>
      <c r="AE72" s="371">
        <f t="shared" si="113"/>
        <v>7046.7700000000013</v>
      </c>
      <c r="AF72" s="368">
        <f t="shared" si="113"/>
        <v>100</v>
      </c>
      <c r="AG72" s="369">
        <f t="shared" si="113"/>
        <v>6176.3642444320012</v>
      </c>
      <c r="AH72" s="370">
        <f t="shared" si="113"/>
        <v>870.40575556800025</v>
      </c>
      <c r="AI72" s="371">
        <f t="shared" si="113"/>
        <v>7046.7700000000013</v>
      </c>
      <c r="AJ72" s="368">
        <f t="shared" si="113"/>
        <v>100</v>
      </c>
      <c r="AK72" s="369">
        <f t="shared" si="113"/>
        <v>6176.3642444320012</v>
      </c>
      <c r="AL72" s="370">
        <f t="shared" si="113"/>
        <v>870.40575556800025</v>
      </c>
      <c r="AM72" s="371">
        <f t="shared" si="113"/>
        <v>7046.7700000000013</v>
      </c>
      <c r="AN72" s="368">
        <f t="shared" si="113"/>
        <v>100</v>
      </c>
      <c r="AO72" s="369">
        <f t="shared" si="113"/>
        <v>6176.3642444320012</v>
      </c>
      <c r="AP72" s="370">
        <f t="shared" si="113"/>
        <v>870.40575556800025</v>
      </c>
      <c r="AQ72" s="371">
        <f t="shared" si="113"/>
        <v>7046.7700000000013</v>
      </c>
      <c r="AR72" s="368">
        <f t="shared" si="113"/>
        <v>100</v>
      </c>
      <c r="AS72" s="369">
        <f t="shared" si="113"/>
        <v>6176.3642444320012</v>
      </c>
      <c r="AT72" s="370">
        <f t="shared" si="113"/>
        <v>870.40575556800025</v>
      </c>
      <c r="AU72" s="371">
        <f t="shared" si="113"/>
        <v>7046.7700000000013</v>
      </c>
      <c r="AV72" s="368">
        <f t="shared" si="113"/>
        <v>100</v>
      </c>
      <c r="AW72" s="369">
        <f t="shared" si="113"/>
        <v>6176.3642444320012</v>
      </c>
      <c r="AX72" s="370">
        <f t="shared" si="113"/>
        <v>870.40575556800025</v>
      </c>
      <c r="AY72" s="371">
        <f t="shared" si="113"/>
        <v>7046.7700000000013</v>
      </c>
      <c r="AZ72" s="368">
        <f t="shared" si="113"/>
        <v>100</v>
      </c>
      <c r="BA72" s="369">
        <f t="shared" si="113"/>
        <v>6176.3642444320012</v>
      </c>
      <c r="BB72" s="370">
        <f t="shared" si="113"/>
        <v>870.40575556800025</v>
      </c>
      <c r="BC72" s="371">
        <f t="shared" si="113"/>
        <v>7046.7700000000013</v>
      </c>
      <c r="BD72" s="368">
        <f t="shared" ref="BD72:CI72" si="114">BD71+AZ72</f>
        <v>100</v>
      </c>
      <c r="BE72" s="369">
        <f t="shared" si="114"/>
        <v>6176.3642444320012</v>
      </c>
      <c r="BF72" s="370">
        <f t="shared" si="114"/>
        <v>870.40575556800025</v>
      </c>
      <c r="BG72" s="371">
        <f t="shared" si="114"/>
        <v>7046.7700000000013</v>
      </c>
      <c r="BH72" s="368">
        <f t="shared" si="114"/>
        <v>100</v>
      </c>
      <c r="BI72" s="369">
        <f t="shared" si="114"/>
        <v>6176.3642444320012</v>
      </c>
      <c r="BJ72" s="370">
        <f t="shared" si="114"/>
        <v>870.40575556800025</v>
      </c>
      <c r="BK72" s="371">
        <f t="shared" si="114"/>
        <v>7046.7700000000013</v>
      </c>
      <c r="BL72" s="368">
        <f t="shared" si="114"/>
        <v>100</v>
      </c>
      <c r="BM72" s="369">
        <f t="shared" si="114"/>
        <v>6176.3642444320012</v>
      </c>
      <c r="BN72" s="370">
        <f t="shared" si="114"/>
        <v>870.40575556800025</v>
      </c>
      <c r="BO72" s="371">
        <f t="shared" si="114"/>
        <v>7046.7700000000013</v>
      </c>
      <c r="BP72" s="368">
        <f t="shared" si="114"/>
        <v>100</v>
      </c>
      <c r="BQ72" s="369">
        <f t="shared" si="114"/>
        <v>6176.3642444320012</v>
      </c>
      <c r="BR72" s="370">
        <f t="shared" si="114"/>
        <v>870.40575556800025</v>
      </c>
      <c r="BS72" s="371">
        <f t="shared" si="114"/>
        <v>7046.7700000000013</v>
      </c>
      <c r="BT72" s="368">
        <f t="shared" si="114"/>
        <v>100</v>
      </c>
      <c r="BU72" s="369">
        <f t="shared" si="114"/>
        <v>6176.3642444320012</v>
      </c>
      <c r="BV72" s="370">
        <f t="shared" si="114"/>
        <v>870.40575556800025</v>
      </c>
      <c r="BW72" s="371">
        <f t="shared" si="114"/>
        <v>7046.7700000000013</v>
      </c>
      <c r="BX72" s="368">
        <f t="shared" si="114"/>
        <v>100</v>
      </c>
      <c r="BY72" s="369">
        <f t="shared" si="114"/>
        <v>6176.3642444320012</v>
      </c>
      <c r="BZ72" s="370">
        <f t="shared" si="114"/>
        <v>870.40575556800025</v>
      </c>
      <c r="CA72" s="371">
        <f t="shared" si="114"/>
        <v>7046.7700000000013</v>
      </c>
      <c r="CB72" s="368">
        <f t="shared" si="114"/>
        <v>100</v>
      </c>
      <c r="CC72" s="369">
        <f t="shared" si="114"/>
        <v>6176.3642444320012</v>
      </c>
      <c r="CD72" s="370">
        <f t="shared" si="114"/>
        <v>870.40575556800025</v>
      </c>
      <c r="CE72" s="371">
        <f t="shared" si="114"/>
        <v>7046.7700000000013</v>
      </c>
      <c r="CF72" s="368">
        <f t="shared" si="114"/>
        <v>100</v>
      </c>
      <c r="CG72" s="369">
        <f t="shared" si="114"/>
        <v>6176.3642444320012</v>
      </c>
      <c r="CH72" s="370">
        <f t="shared" si="114"/>
        <v>870.40575556800025</v>
      </c>
      <c r="CI72" s="371">
        <f t="shared" si="114"/>
        <v>7046.7700000000013</v>
      </c>
      <c r="CJ72" s="368">
        <f t="shared" ref="CJ72:DC72" si="115">CJ71+CF72</f>
        <v>100</v>
      </c>
      <c r="CK72" s="369">
        <f t="shared" si="115"/>
        <v>6176.3642444320012</v>
      </c>
      <c r="CL72" s="370">
        <f t="shared" si="115"/>
        <v>870.40575556800025</v>
      </c>
      <c r="CM72" s="371">
        <f t="shared" si="115"/>
        <v>7046.7700000000013</v>
      </c>
      <c r="CN72" s="368">
        <f t="shared" si="115"/>
        <v>100</v>
      </c>
      <c r="CO72" s="369">
        <f t="shared" si="115"/>
        <v>6176.3642444320012</v>
      </c>
      <c r="CP72" s="370">
        <f t="shared" si="115"/>
        <v>870.40575556800025</v>
      </c>
      <c r="CQ72" s="371">
        <f t="shared" si="115"/>
        <v>7046.7700000000013</v>
      </c>
      <c r="CR72" s="368">
        <f t="shared" si="115"/>
        <v>100</v>
      </c>
      <c r="CS72" s="369">
        <f t="shared" si="115"/>
        <v>6176.3642444320012</v>
      </c>
      <c r="CT72" s="370">
        <f t="shared" si="115"/>
        <v>870.40575556800025</v>
      </c>
      <c r="CU72" s="371">
        <f t="shared" si="115"/>
        <v>7046.7700000000013</v>
      </c>
      <c r="CV72" s="368">
        <f t="shared" si="115"/>
        <v>100</v>
      </c>
      <c r="CW72" s="369">
        <f t="shared" si="115"/>
        <v>6176.3642444320012</v>
      </c>
      <c r="CX72" s="370">
        <f t="shared" si="115"/>
        <v>870.40575556800025</v>
      </c>
      <c r="CY72" s="371">
        <f t="shared" si="115"/>
        <v>7046.7700000000013</v>
      </c>
      <c r="CZ72" s="368">
        <f t="shared" si="115"/>
        <v>100</v>
      </c>
      <c r="DA72" s="369">
        <f t="shared" si="115"/>
        <v>6176.3642444320012</v>
      </c>
      <c r="DB72" s="370">
        <f t="shared" si="115"/>
        <v>870.40575556800025</v>
      </c>
      <c r="DC72" s="371">
        <f t="shared" si="115"/>
        <v>7046.7700000000013</v>
      </c>
      <c r="DD72"/>
      <c r="DE72"/>
      <c r="DF72"/>
      <c r="DG72"/>
      <c r="DH72"/>
      <c r="DI72"/>
      <c r="DJ72"/>
      <c r="DK72"/>
    </row>
    <row r="73" spans="2:115" ht="12.75" customHeight="1">
      <c r="B73" s="356"/>
      <c r="C73" s="357"/>
      <c r="D73" s="372" t="s">
        <v>59</v>
      </c>
      <c r="E73" s="373" t="s">
        <v>30</v>
      </c>
      <c r="F73" s="75"/>
      <c r="G73" s="374">
        <f>IF(F73=0,0,F73/F$115)</f>
        <v>0</v>
      </c>
      <c r="H73" s="375"/>
      <c r="I73" s="376"/>
      <c r="J73" s="376"/>
      <c r="K73" s="377"/>
      <c r="L73" s="378">
        <f>IF(O73&lt;&gt;0,(O73/$F73)*100,0)</f>
        <v>0</v>
      </c>
      <c r="M73" s="378">
        <f>ROUND(O73*QCI!$R$15,2)</f>
        <v>0</v>
      </c>
      <c r="N73" s="379">
        <f>O73-M73</f>
        <v>0</v>
      </c>
      <c r="O73" s="77"/>
      <c r="P73" s="380">
        <f>IF(S73&lt;&gt;0,(S73/$F73)*100,0)</f>
        <v>0</v>
      </c>
      <c r="Q73" s="378">
        <f>ROUND(S73*QCI!$R$15,2)</f>
        <v>0</v>
      </c>
      <c r="R73" s="378">
        <f>S73-Q73</f>
        <v>0</v>
      </c>
      <c r="S73" s="77"/>
      <c r="T73" s="380">
        <f>IF(W73&lt;&gt;0,(W73/$F73)*100,0)</f>
        <v>0</v>
      </c>
      <c r="U73" s="378">
        <f>ROUND(W73*QCI!$R$15,2)</f>
        <v>0</v>
      </c>
      <c r="V73" s="378">
        <f>W73-U73</f>
        <v>0</v>
      </c>
      <c r="W73" s="77"/>
      <c r="X73" s="380">
        <f>IF(AA73&lt;&gt;0,(AA73/$F73)*100,0)</f>
        <v>0</v>
      </c>
      <c r="Y73" s="378">
        <f>ROUND(AA73*QCI!$R$15,2)</f>
        <v>0</v>
      </c>
      <c r="Z73" s="378">
        <f>AA73-Y73</f>
        <v>0</v>
      </c>
      <c r="AA73" s="77"/>
      <c r="AB73" s="380">
        <f>IF(AE73&lt;&gt;0,(AE73/$F73)*100,0)</f>
        <v>0</v>
      </c>
      <c r="AC73" s="378">
        <f>ROUND(AE73*QCI!$R$15,2)</f>
        <v>0</v>
      </c>
      <c r="AD73" s="378">
        <f>AE73-AC73</f>
        <v>0</v>
      </c>
      <c r="AE73" s="77"/>
      <c r="AF73" s="380">
        <f>IF(AI73&lt;&gt;0,(AI73/$F73)*100,0)</f>
        <v>0</v>
      </c>
      <c r="AG73" s="378">
        <f>ROUND(AI73*QCI!$R$15,2)</f>
        <v>0</v>
      </c>
      <c r="AH73" s="378">
        <f>AI73-AG73</f>
        <v>0</v>
      </c>
      <c r="AI73" s="77"/>
      <c r="AJ73" s="380">
        <f>IF(AM73&lt;&gt;0,(AM73/$F73)*100,0)</f>
        <v>0</v>
      </c>
      <c r="AK73" s="378">
        <f>ROUND(AM73*QCI!$R$15,2)</f>
        <v>0</v>
      </c>
      <c r="AL73" s="378">
        <f>AM73-AK73</f>
        <v>0</v>
      </c>
      <c r="AM73" s="77"/>
      <c r="AN73" s="380">
        <f>IF(AQ73&lt;&gt;0,(AQ73/$F73)*100,0)</f>
        <v>0</v>
      </c>
      <c r="AO73" s="378">
        <f>ROUND(AQ73*QCI!$R$15,2)</f>
        <v>0</v>
      </c>
      <c r="AP73" s="378">
        <f>AQ73-AO73</f>
        <v>0</v>
      </c>
      <c r="AQ73" s="77"/>
      <c r="AR73" s="380">
        <f>IF(AU73&lt;&gt;0,(AU73/$F73)*100,0)</f>
        <v>0</v>
      </c>
      <c r="AS73" s="378">
        <f>ROUND(AU73*QCI!$R$15,2)</f>
        <v>0</v>
      </c>
      <c r="AT73" s="378">
        <f>AU73-AS73</f>
        <v>0</v>
      </c>
      <c r="AU73" s="77"/>
      <c r="AV73" s="380">
        <f>IF(AY73&lt;&gt;0,(AY73/$F73)*100,0)</f>
        <v>0</v>
      </c>
      <c r="AW73" s="378">
        <f>ROUND(AY73*QCI!$R$15,2)</f>
        <v>0</v>
      </c>
      <c r="AX73" s="378">
        <f>AY73-AW73</f>
        <v>0</v>
      </c>
      <c r="AY73" s="77"/>
      <c r="AZ73" s="380">
        <f>IF(BC73&lt;&gt;0,(BC73/$F73)*100,0)</f>
        <v>0</v>
      </c>
      <c r="BA73" s="378">
        <f>ROUND(BC73*QCI!$R$15,2)</f>
        <v>0</v>
      </c>
      <c r="BB73" s="378">
        <f>BC73-BA73</f>
        <v>0</v>
      </c>
      <c r="BC73" s="77"/>
      <c r="BD73" s="380">
        <f>IF(BG73&lt;&gt;0,(BG73/$F73)*100,0)</f>
        <v>0</v>
      </c>
      <c r="BE73" s="378">
        <f>ROUND(BG73*QCI!$R$15,2)</f>
        <v>0</v>
      </c>
      <c r="BF73" s="378">
        <f>BG73-BE73</f>
        <v>0</v>
      </c>
      <c r="BG73" s="77"/>
      <c r="BH73" s="380">
        <f>IF(BK73&lt;&gt;0,(BK73/$F73)*100,0)</f>
        <v>0</v>
      </c>
      <c r="BI73" s="378">
        <f>ROUND(BK73*QCI!$R$15,2)</f>
        <v>0</v>
      </c>
      <c r="BJ73" s="378">
        <f>BK73-BI73</f>
        <v>0</v>
      </c>
      <c r="BK73" s="77"/>
      <c r="BL73" s="380">
        <f>IF(BO73&lt;&gt;0,(BO73/$F73)*100,0)</f>
        <v>0</v>
      </c>
      <c r="BM73" s="378">
        <f>ROUND(BO73*QCI!$R$15,2)</f>
        <v>0</v>
      </c>
      <c r="BN73" s="378">
        <f>BO73-BM73</f>
        <v>0</v>
      </c>
      <c r="BO73" s="77"/>
      <c r="BP73" s="380">
        <f>IF(BS73&lt;&gt;0,(BS73/$F73)*100,0)</f>
        <v>0</v>
      </c>
      <c r="BQ73" s="378">
        <f>ROUND(BS73*QCI!$R$15,2)</f>
        <v>0</v>
      </c>
      <c r="BR73" s="378">
        <f>BS73-BQ73</f>
        <v>0</v>
      </c>
      <c r="BS73" s="77"/>
      <c r="BT73" s="380">
        <f>IF(BW73&lt;&gt;0,(BW73/$F73)*100,0)</f>
        <v>0</v>
      </c>
      <c r="BU73" s="378">
        <f>ROUND(BW73*QCI!$R$15,2)</f>
        <v>0</v>
      </c>
      <c r="BV73" s="378">
        <f>BW73-BU73</f>
        <v>0</v>
      </c>
      <c r="BW73" s="77"/>
      <c r="BX73" s="380">
        <f>IF(CA73&lt;&gt;0,(CA73/$F73)*100,0)</f>
        <v>0</v>
      </c>
      <c r="BY73" s="378">
        <f>ROUND(CA73*QCI!$R$15,2)</f>
        <v>0</v>
      </c>
      <c r="BZ73" s="378">
        <f>CA73-BY73</f>
        <v>0</v>
      </c>
      <c r="CA73" s="77"/>
      <c r="CB73" s="380">
        <f>IF(CE73&lt;&gt;0,(CE73/$F73)*100,0)</f>
        <v>0</v>
      </c>
      <c r="CC73" s="378">
        <f>ROUND(CE73*QCI!$R$15,2)</f>
        <v>0</v>
      </c>
      <c r="CD73" s="378">
        <f>CE73-CC73</f>
        <v>0</v>
      </c>
      <c r="CE73" s="77"/>
      <c r="CF73" s="380">
        <f>IF(CI73&lt;&gt;0,(CI73/$F73)*100,0)</f>
        <v>0</v>
      </c>
      <c r="CG73" s="378">
        <f>ROUND(CI73*QCI!$R$15,2)</f>
        <v>0</v>
      </c>
      <c r="CH73" s="378">
        <f>CI73-CG73</f>
        <v>0</v>
      </c>
      <c r="CI73" s="77"/>
      <c r="CJ73" s="380">
        <f>IF(CM73&lt;&gt;0,(CM73/$F73)*100,0)</f>
        <v>0</v>
      </c>
      <c r="CK73" s="378">
        <f>ROUND(CM73*QCI!$R$15,2)</f>
        <v>0</v>
      </c>
      <c r="CL73" s="378">
        <f>CM73-CK73</f>
        <v>0</v>
      </c>
      <c r="CM73" s="77"/>
      <c r="CN73" s="380">
        <f>IF(CQ73&lt;&gt;0,(CQ73/$F73)*100,0)</f>
        <v>0</v>
      </c>
      <c r="CO73" s="378">
        <f>ROUND(CQ73*QCI!$R$15,2)</f>
        <v>0</v>
      </c>
      <c r="CP73" s="378">
        <f>CQ73-CO73</f>
        <v>0</v>
      </c>
      <c r="CQ73" s="77"/>
      <c r="CR73" s="380">
        <f>IF(CU73&lt;&gt;0,(CU73/$F73)*100,0)</f>
        <v>0</v>
      </c>
      <c r="CS73" s="378">
        <f>ROUND(CU73*QCI!$R$15,2)</f>
        <v>0</v>
      </c>
      <c r="CT73" s="378">
        <f>CU73-CS73</f>
        <v>0</v>
      </c>
      <c r="CU73" s="77"/>
      <c r="CV73" s="380">
        <f>IF(CY73&lt;&gt;0,(CY73/$F73)*100,0)</f>
        <v>0</v>
      </c>
      <c r="CW73" s="378">
        <f>ROUND(CY73*QCI!$R$15,2)</f>
        <v>0</v>
      </c>
      <c r="CX73" s="378">
        <f>CY73-CW73</f>
        <v>0</v>
      </c>
      <c r="CY73" s="77"/>
      <c r="CZ73" s="380">
        <f>IF(DC73&lt;&gt;0,(DC73/$F73)*100,0)</f>
        <v>0</v>
      </c>
      <c r="DA73" s="378">
        <f>ROUND(DC73*QCI!$R$15,2)</f>
        <v>0</v>
      </c>
      <c r="DB73" s="378">
        <f>DC73-DA73</f>
        <v>0</v>
      </c>
      <c r="DC73" s="77"/>
      <c r="DD73"/>
      <c r="DE73"/>
      <c r="DF73"/>
      <c r="DG73"/>
      <c r="DH73"/>
      <c r="DI73"/>
      <c r="DJ73"/>
      <c r="DK73"/>
    </row>
    <row r="74" spans="2:115" ht="12.75" customHeight="1">
      <c r="B74" s="393"/>
      <c r="C74" s="357"/>
      <c r="D74" s="381" t="s">
        <v>60</v>
      </c>
      <c r="E74" s="382" t="s">
        <v>31</v>
      </c>
      <c r="F74" s="383">
        <f>IF(F73=0,F71,F73)</f>
        <v>7046.77</v>
      </c>
      <c r="G74" s="384"/>
      <c r="H74" s="385"/>
      <c r="I74" s="386"/>
      <c r="J74" s="386"/>
      <c r="K74" s="387"/>
      <c r="L74" s="388">
        <f t="shared" ref="L74:W74" si="116">L73+H74</f>
        <v>0</v>
      </c>
      <c r="M74" s="388">
        <f t="shared" si="116"/>
        <v>0</v>
      </c>
      <c r="N74" s="389">
        <f t="shared" si="116"/>
        <v>0</v>
      </c>
      <c r="O74" s="390">
        <f t="shared" si="116"/>
        <v>0</v>
      </c>
      <c r="P74" s="391">
        <f t="shared" si="116"/>
        <v>0</v>
      </c>
      <c r="Q74" s="388">
        <f t="shared" si="116"/>
        <v>0</v>
      </c>
      <c r="R74" s="388">
        <f t="shared" si="116"/>
        <v>0</v>
      </c>
      <c r="S74" s="390">
        <f t="shared" si="116"/>
        <v>0</v>
      </c>
      <c r="T74" s="391">
        <f t="shared" si="116"/>
        <v>0</v>
      </c>
      <c r="U74" s="388">
        <f t="shared" si="116"/>
        <v>0</v>
      </c>
      <c r="V74" s="388">
        <f t="shared" si="116"/>
        <v>0</v>
      </c>
      <c r="W74" s="390">
        <f t="shared" si="116"/>
        <v>0</v>
      </c>
      <c r="X74" s="391">
        <f t="shared" ref="X74:BC74" si="117">X73+T74</f>
        <v>0</v>
      </c>
      <c r="Y74" s="388">
        <f t="shared" si="117"/>
        <v>0</v>
      </c>
      <c r="Z74" s="388">
        <f t="shared" si="117"/>
        <v>0</v>
      </c>
      <c r="AA74" s="390">
        <f t="shared" si="117"/>
        <v>0</v>
      </c>
      <c r="AB74" s="391">
        <f t="shared" si="117"/>
        <v>0</v>
      </c>
      <c r="AC74" s="388">
        <f t="shared" si="117"/>
        <v>0</v>
      </c>
      <c r="AD74" s="388">
        <f t="shared" si="117"/>
        <v>0</v>
      </c>
      <c r="AE74" s="390">
        <f t="shared" si="117"/>
        <v>0</v>
      </c>
      <c r="AF74" s="391">
        <f t="shared" si="117"/>
        <v>0</v>
      </c>
      <c r="AG74" s="388">
        <f t="shared" si="117"/>
        <v>0</v>
      </c>
      <c r="AH74" s="388">
        <f t="shared" si="117"/>
        <v>0</v>
      </c>
      <c r="AI74" s="390">
        <f t="shared" si="117"/>
        <v>0</v>
      </c>
      <c r="AJ74" s="391">
        <f t="shared" si="117"/>
        <v>0</v>
      </c>
      <c r="AK74" s="388">
        <f t="shared" si="117"/>
        <v>0</v>
      </c>
      <c r="AL74" s="388">
        <f t="shared" si="117"/>
        <v>0</v>
      </c>
      <c r="AM74" s="390">
        <f t="shared" si="117"/>
        <v>0</v>
      </c>
      <c r="AN74" s="391">
        <f t="shared" si="117"/>
        <v>0</v>
      </c>
      <c r="AO74" s="388">
        <f t="shared" si="117"/>
        <v>0</v>
      </c>
      <c r="AP74" s="388">
        <f t="shared" si="117"/>
        <v>0</v>
      </c>
      <c r="AQ74" s="390">
        <f t="shared" si="117"/>
        <v>0</v>
      </c>
      <c r="AR74" s="391">
        <f t="shared" si="117"/>
        <v>0</v>
      </c>
      <c r="AS74" s="388">
        <f t="shared" si="117"/>
        <v>0</v>
      </c>
      <c r="AT74" s="388">
        <f t="shared" si="117"/>
        <v>0</v>
      </c>
      <c r="AU74" s="390">
        <f t="shared" si="117"/>
        <v>0</v>
      </c>
      <c r="AV74" s="391">
        <f t="shared" si="117"/>
        <v>0</v>
      </c>
      <c r="AW74" s="388">
        <f t="shared" si="117"/>
        <v>0</v>
      </c>
      <c r="AX74" s="388">
        <f t="shared" si="117"/>
        <v>0</v>
      </c>
      <c r="AY74" s="390">
        <f t="shared" si="117"/>
        <v>0</v>
      </c>
      <c r="AZ74" s="391">
        <f t="shared" si="117"/>
        <v>0</v>
      </c>
      <c r="BA74" s="388">
        <f t="shared" si="117"/>
        <v>0</v>
      </c>
      <c r="BB74" s="388">
        <f t="shared" si="117"/>
        <v>0</v>
      </c>
      <c r="BC74" s="390">
        <f t="shared" si="117"/>
        <v>0</v>
      </c>
      <c r="BD74" s="391">
        <f t="shared" ref="BD74:CI74" si="118">BD73+AZ74</f>
        <v>0</v>
      </c>
      <c r="BE74" s="388">
        <f t="shared" si="118"/>
        <v>0</v>
      </c>
      <c r="BF74" s="388">
        <f t="shared" si="118"/>
        <v>0</v>
      </c>
      <c r="BG74" s="390">
        <f t="shared" si="118"/>
        <v>0</v>
      </c>
      <c r="BH74" s="391">
        <f t="shared" si="118"/>
        <v>0</v>
      </c>
      <c r="BI74" s="388">
        <f t="shared" si="118"/>
        <v>0</v>
      </c>
      <c r="BJ74" s="388">
        <f t="shared" si="118"/>
        <v>0</v>
      </c>
      <c r="BK74" s="390">
        <f t="shared" si="118"/>
        <v>0</v>
      </c>
      <c r="BL74" s="391">
        <f t="shared" si="118"/>
        <v>0</v>
      </c>
      <c r="BM74" s="388">
        <f t="shared" si="118"/>
        <v>0</v>
      </c>
      <c r="BN74" s="388">
        <f t="shared" si="118"/>
        <v>0</v>
      </c>
      <c r="BO74" s="390">
        <f t="shared" si="118"/>
        <v>0</v>
      </c>
      <c r="BP74" s="391">
        <f t="shared" si="118"/>
        <v>0</v>
      </c>
      <c r="BQ74" s="388">
        <f t="shared" si="118"/>
        <v>0</v>
      </c>
      <c r="BR74" s="388">
        <f t="shared" si="118"/>
        <v>0</v>
      </c>
      <c r="BS74" s="390">
        <f t="shared" si="118"/>
        <v>0</v>
      </c>
      <c r="BT74" s="391">
        <f t="shared" si="118"/>
        <v>0</v>
      </c>
      <c r="BU74" s="388">
        <f t="shared" si="118"/>
        <v>0</v>
      </c>
      <c r="BV74" s="388">
        <f t="shared" si="118"/>
        <v>0</v>
      </c>
      <c r="BW74" s="390">
        <f t="shared" si="118"/>
        <v>0</v>
      </c>
      <c r="BX74" s="391">
        <f t="shared" si="118"/>
        <v>0</v>
      </c>
      <c r="BY74" s="388">
        <f t="shared" si="118"/>
        <v>0</v>
      </c>
      <c r="BZ74" s="388">
        <f t="shared" si="118"/>
        <v>0</v>
      </c>
      <c r="CA74" s="390">
        <f t="shared" si="118"/>
        <v>0</v>
      </c>
      <c r="CB74" s="391">
        <f t="shared" si="118"/>
        <v>0</v>
      </c>
      <c r="CC74" s="388">
        <f t="shared" si="118"/>
        <v>0</v>
      </c>
      <c r="CD74" s="388">
        <f t="shared" si="118"/>
        <v>0</v>
      </c>
      <c r="CE74" s="390">
        <f t="shared" si="118"/>
        <v>0</v>
      </c>
      <c r="CF74" s="391">
        <f t="shared" si="118"/>
        <v>0</v>
      </c>
      <c r="CG74" s="388">
        <f t="shared" si="118"/>
        <v>0</v>
      </c>
      <c r="CH74" s="388">
        <f t="shared" si="118"/>
        <v>0</v>
      </c>
      <c r="CI74" s="390">
        <f t="shared" si="118"/>
        <v>0</v>
      </c>
      <c r="CJ74" s="391">
        <f t="shared" ref="CJ74:DC74" si="119">CJ73+CF74</f>
        <v>0</v>
      </c>
      <c r="CK74" s="388">
        <f t="shared" si="119"/>
        <v>0</v>
      </c>
      <c r="CL74" s="388">
        <f t="shared" si="119"/>
        <v>0</v>
      </c>
      <c r="CM74" s="390">
        <f t="shared" si="119"/>
        <v>0</v>
      </c>
      <c r="CN74" s="391">
        <f t="shared" si="119"/>
        <v>0</v>
      </c>
      <c r="CO74" s="388">
        <f t="shared" si="119"/>
        <v>0</v>
      </c>
      <c r="CP74" s="388">
        <f t="shared" si="119"/>
        <v>0</v>
      </c>
      <c r="CQ74" s="390">
        <f t="shared" si="119"/>
        <v>0</v>
      </c>
      <c r="CR74" s="391">
        <f t="shared" si="119"/>
        <v>0</v>
      </c>
      <c r="CS74" s="388">
        <f t="shared" si="119"/>
        <v>0</v>
      </c>
      <c r="CT74" s="388">
        <f t="shared" si="119"/>
        <v>0</v>
      </c>
      <c r="CU74" s="390">
        <f t="shared" si="119"/>
        <v>0</v>
      </c>
      <c r="CV74" s="391">
        <f t="shared" si="119"/>
        <v>0</v>
      </c>
      <c r="CW74" s="388">
        <f t="shared" si="119"/>
        <v>0</v>
      </c>
      <c r="CX74" s="388">
        <f t="shared" si="119"/>
        <v>0</v>
      </c>
      <c r="CY74" s="390">
        <f t="shared" si="119"/>
        <v>0</v>
      </c>
      <c r="CZ74" s="391">
        <f t="shared" si="119"/>
        <v>0</v>
      </c>
      <c r="DA74" s="388">
        <f t="shared" si="119"/>
        <v>0</v>
      </c>
      <c r="DB74" s="388">
        <f t="shared" si="119"/>
        <v>0</v>
      </c>
      <c r="DC74" s="390">
        <f t="shared" si="119"/>
        <v>0</v>
      </c>
      <c r="DD74"/>
      <c r="DE74"/>
      <c r="DF74"/>
      <c r="DG74"/>
      <c r="DH74"/>
      <c r="DI74"/>
      <c r="DJ74"/>
      <c r="DK74"/>
    </row>
    <row r="75" spans="2:115" ht="12.75" customHeight="1">
      <c r="B75" s="340">
        <v>16</v>
      </c>
      <c r="C75" s="392" t="str">
        <f>QCI!C30</f>
        <v>SERVIÇOS COMPLEMENTARES</v>
      </c>
      <c r="D75" s="342" t="s">
        <v>58</v>
      </c>
      <c r="E75" s="343" t="s">
        <v>28</v>
      </c>
      <c r="F75" s="344">
        <f>QCI!Y30</f>
        <v>29249.48</v>
      </c>
      <c r="G75" s="345">
        <f>CronogFF!G31</f>
        <v>4.198304202301633E-2</v>
      </c>
      <c r="H75" s="346"/>
      <c r="I75" s="347"/>
      <c r="J75" s="347"/>
      <c r="K75" s="348"/>
      <c r="L75" s="349">
        <f>CronogFF!H31</f>
        <v>0</v>
      </c>
      <c r="M75" s="350">
        <f>L75*QCI!$Y30*QCI!$R30/100</f>
        <v>0</v>
      </c>
      <c r="N75" s="351">
        <f>L75/100*QCI!$Y30*(QCI!$U30+QCI!$W30)</f>
        <v>0</v>
      </c>
      <c r="O75" s="352">
        <f>M75+N75</f>
        <v>0</v>
      </c>
      <c r="P75" s="353">
        <f>CronogFF!L31</f>
        <v>0</v>
      </c>
      <c r="Q75" s="354">
        <f>P75*QCI!$Y30*QCI!$R30/100</f>
        <v>0</v>
      </c>
      <c r="R75" s="354">
        <f>P75/100*QCI!$Y30*(QCI!$U30+QCI!$W30)</f>
        <v>0</v>
      </c>
      <c r="S75" s="355">
        <f>Q75+R75</f>
        <v>0</v>
      </c>
      <c r="T75" s="353">
        <f>CronogFF!P31</f>
        <v>0</v>
      </c>
      <c r="U75" s="354">
        <f>T75*QCI!$Y30*QCI!$R30/100</f>
        <v>0</v>
      </c>
      <c r="V75" s="354">
        <f>T75/100*QCI!$Y30*(QCI!$U30+QCI!$W30)</f>
        <v>0</v>
      </c>
      <c r="W75" s="355">
        <f>U75+V75</f>
        <v>0</v>
      </c>
      <c r="X75" s="353">
        <f>CronogFF!T31</f>
        <v>40</v>
      </c>
      <c r="Y75" s="354">
        <f>X75*QCI!$Y30*QCI!$R30/100</f>
        <v>10254.652411827199</v>
      </c>
      <c r="Z75" s="354">
        <f>X75/100*QCI!$Y30*(QCI!$U30+QCI!$W30)</f>
        <v>1445.1395881728006</v>
      </c>
      <c r="AA75" s="355">
        <f>Y75+Z75</f>
        <v>11699.791999999999</v>
      </c>
      <c r="AB75" s="353">
        <f>CronogFF!X31</f>
        <v>60</v>
      </c>
      <c r="AC75" s="354">
        <f>AB75*QCI!$Y30*QCI!$R30/100</f>
        <v>15381.9786177408</v>
      </c>
      <c r="AD75" s="354">
        <f>AB75/100*QCI!$Y30*(QCI!$U30+QCI!$W30)</f>
        <v>2167.7093822592001</v>
      </c>
      <c r="AE75" s="355">
        <f>AC75+AD75</f>
        <v>17549.688000000002</v>
      </c>
      <c r="AF75" s="353">
        <f>CronogFF!AB31</f>
        <v>0</v>
      </c>
      <c r="AG75" s="354">
        <f>AF75*QCI!$Y30*QCI!$R30/100</f>
        <v>0</v>
      </c>
      <c r="AH75" s="354">
        <f>AF75/100*QCI!$Y30*(QCI!$U30+QCI!$W30)</f>
        <v>0</v>
      </c>
      <c r="AI75" s="355">
        <f>AG75+AH75</f>
        <v>0</v>
      </c>
      <c r="AJ75" s="353">
        <f>CronogFF!AF31</f>
        <v>0</v>
      </c>
      <c r="AK75" s="354">
        <f>AJ75*QCI!$Y30*QCI!$R30/100</f>
        <v>0</v>
      </c>
      <c r="AL75" s="354">
        <f>AJ75/100*QCI!$Y30*(QCI!$U30+QCI!$W30)</f>
        <v>0</v>
      </c>
      <c r="AM75" s="355">
        <f>AK75+AL75</f>
        <v>0</v>
      </c>
      <c r="AN75" s="353">
        <f>CronogFF!AJ31</f>
        <v>0</v>
      </c>
      <c r="AO75" s="354">
        <f>AN75*QCI!$Y30*QCI!$R30/100</f>
        <v>0</v>
      </c>
      <c r="AP75" s="354">
        <f>AN75/100*QCI!$Y30*(QCI!$U30+QCI!$W30)</f>
        <v>0</v>
      </c>
      <c r="AQ75" s="355">
        <f>AO75+AP75</f>
        <v>0</v>
      </c>
      <c r="AR75" s="353">
        <f>CronogFF!AN31</f>
        <v>0</v>
      </c>
      <c r="AS75" s="354">
        <f>AR75*QCI!$Y30*QCI!$R30/100</f>
        <v>0</v>
      </c>
      <c r="AT75" s="354">
        <f>AR75/100*QCI!$Y30*(QCI!$U30+QCI!$W30)</f>
        <v>0</v>
      </c>
      <c r="AU75" s="355">
        <f>AS75+AT75</f>
        <v>0</v>
      </c>
      <c r="AV75" s="353">
        <f>CronogFF!AR31</f>
        <v>0</v>
      </c>
      <c r="AW75" s="354">
        <f>AV75*QCI!$Y30*QCI!$R30/100</f>
        <v>0</v>
      </c>
      <c r="AX75" s="354">
        <f>AV75/100*QCI!$Y30*(QCI!$U30+QCI!$W30)</f>
        <v>0</v>
      </c>
      <c r="AY75" s="355">
        <f>AW75+AX75</f>
        <v>0</v>
      </c>
      <c r="AZ75" s="353">
        <f>CronogFF!AV31</f>
        <v>0</v>
      </c>
      <c r="BA75" s="354">
        <f>AZ75*QCI!$Y30*QCI!$R30/100</f>
        <v>0</v>
      </c>
      <c r="BB75" s="354">
        <f>AZ75/100*QCI!$Y30*(QCI!$U30+QCI!$W30)</f>
        <v>0</v>
      </c>
      <c r="BC75" s="355">
        <f>BA75+BB75</f>
        <v>0</v>
      </c>
      <c r="BD75" s="353">
        <f>CronogFF!AZ31</f>
        <v>0</v>
      </c>
      <c r="BE75" s="354">
        <f>BD75*QCI!$Y30*QCI!$R30/100</f>
        <v>0</v>
      </c>
      <c r="BF75" s="354">
        <f>BD75/100*QCI!$Y30*(QCI!$U30+QCI!$W30)</f>
        <v>0</v>
      </c>
      <c r="BG75" s="355">
        <f>BE75+BF75</f>
        <v>0</v>
      </c>
      <c r="BH75" s="353">
        <f>CronogFF!BD31</f>
        <v>0</v>
      </c>
      <c r="BI75" s="354">
        <f>BH75*QCI!$Y30*QCI!$R30/100</f>
        <v>0</v>
      </c>
      <c r="BJ75" s="354">
        <f>BH75/100*QCI!$Y30*(QCI!$U30+QCI!$W30)</f>
        <v>0</v>
      </c>
      <c r="BK75" s="355">
        <f>BI75+BJ75</f>
        <v>0</v>
      </c>
      <c r="BL75" s="353">
        <f>CronogFF!BH31</f>
        <v>0</v>
      </c>
      <c r="BM75" s="354">
        <f>BL75*QCI!$Y30*QCI!$R30/100</f>
        <v>0</v>
      </c>
      <c r="BN75" s="354">
        <f>BL75/100*QCI!$Y30*(QCI!$U30+QCI!$W30)</f>
        <v>0</v>
      </c>
      <c r="BO75" s="355">
        <f>BM75+BN75</f>
        <v>0</v>
      </c>
      <c r="BP75" s="353">
        <f>CronogFF!BL31</f>
        <v>0</v>
      </c>
      <c r="BQ75" s="354">
        <f>BP75*QCI!$Y30*QCI!$R30/100</f>
        <v>0</v>
      </c>
      <c r="BR75" s="354">
        <f>BP75/100*QCI!$Y30*(QCI!$U30+QCI!$W30)</f>
        <v>0</v>
      </c>
      <c r="BS75" s="355">
        <f>BQ75+BR75</f>
        <v>0</v>
      </c>
      <c r="BT75" s="353">
        <f>CronogFF!BP31</f>
        <v>0</v>
      </c>
      <c r="BU75" s="354">
        <f>BT75*QCI!$Y30*QCI!$R30/100</f>
        <v>0</v>
      </c>
      <c r="BV75" s="354">
        <f>BT75/100*QCI!$Y30*(QCI!$U30+QCI!$W30)</f>
        <v>0</v>
      </c>
      <c r="BW75" s="355">
        <f>BU75+BV75</f>
        <v>0</v>
      </c>
      <c r="BX75" s="353">
        <f>CronogFF!BT31</f>
        <v>0</v>
      </c>
      <c r="BY75" s="354">
        <f>BX75*QCI!$Y30*QCI!$R30/100</f>
        <v>0</v>
      </c>
      <c r="BZ75" s="354">
        <f>BX75/100*QCI!$Y30*(QCI!$U30+QCI!$W30)</f>
        <v>0</v>
      </c>
      <c r="CA75" s="355">
        <f>BY75+BZ75</f>
        <v>0</v>
      </c>
      <c r="CB75" s="353">
        <f>CronogFF!BX31</f>
        <v>0</v>
      </c>
      <c r="CC75" s="354">
        <f>CB75*QCI!$Y30*QCI!$R30/100</f>
        <v>0</v>
      </c>
      <c r="CD75" s="354">
        <f>CB75/100*QCI!$Y30*(QCI!$U30+QCI!$W30)</f>
        <v>0</v>
      </c>
      <c r="CE75" s="355">
        <f>CC75+CD75</f>
        <v>0</v>
      </c>
      <c r="CF75" s="353">
        <f>CronogFF!CB31</f>
        <v>0</v>
      </c>
      <c r="CG75" s="354">
        <f>CF75*QCI!$Y30*QCI!$R30/100</f>
        <v>0</v>
      </c>
      <c r="CH75" s="354">
        <f>CF75/100*QCI!$Y30*(QCI!$U30+QCI!$W30)</f>
        <v>0</v>
      </c>
      <c r="CI75" s="355">
        <f>CG75+CH75</f>
        <v>0</v>
      </c>
      <c r="CJ75" s="353">
        <f>CronogFF!CF31</f>
        <v>0</v>
      </c>
      <c r="CK75" s="354">
        <f>CJ75*QCI!$Y30*QCI!$R30/100</f>
        <v>0</v>
      </c>
      <c r="CL75" s="354">
        <f>CJ75/100*QCI!$Y30*(QCI!$U30+QCI!$W30)</f>
        <v>0</v>
      </c>
      <c r="CM75" s="355">
        <f>CK75+CL75</f>
        <v>0</v>
      </c>
      <c r="CN75" s="353">
        <f>CronogFF!CJ31</f>
        <v>0</v>
      </c>
      <c r="CO75" s="354">
        <f>CN75*QCI!$Y30*QCI!$R30/100</f>
        <v>0</v>
      </c>
      <c r="CP75" s="354">
        <f>CN75/100*QCI!$Y30*(QCI!$U30+QCI!$W30)</f>
        <v>0</v>
      </c>
      <c r="CQ75" s="355">
        <f>CO75+CP75</f>
        <v>0</v>
      </c>
      <c r="CR75" s="353">
        <f>CronogFF!CN31</f>
        <v>0</v>
      </c>
      <c r="CS75" s="354">
        <f>CR75*QCI!$Y30*QCI!$R30/100</f>
        <v>0</v>
      </c>
      <c r="CT75" s="354">
        <f>CR75/100*QCI!$Y30*(QCI!$U30+QCI!$W30)</f>
        <v>0</v>
      </c>
      <c r="CU75" s="355">
        <f>CS75+CT75</f>
        <v>0</v>
      </c>
      <c r="CV75" s="353">
        <f>CronogFF!CR31</f>
        <v>0</v>
      </c>
      <c r="CW75" s="354">
        <f>CV75*QCI!$Y30*QCI!$R30/100</f>
        <v>0</v>
      </c>
      <c r="CX75" s="354">
        <f>CV75/100*QCI!$Y30*(QCI!$U30+QCI!$W30)</f>
        <v>0</v>
      </c>
      <c r="CY75" s="355">
        <f>CW75+CX75</f>
        <v>0</v>
      </c>
      <c r="CZ75" s="353">
        <f>CronogFF!CV31</f>
        <v>0</v>
      </c>
      <c r="DA75" s="354">
        <f>CZ75*QCI!$Y30*QCI!$R30/100</f>
        <v>0</v>
      </c>
      <c r="DB75" s="354">
        <f>CZ75/100*QCI!$Y30*(QCI!$U30+QCI!$W30)</f>
        <v>0</v>
      </c>
      <c r="DC75" s="355">
        <f>DA75+DB75</f>
        <v>0</v>
      </c>
      <c r="DD75"/>
      <c r="DE75"/>
      <c r="DF75"/>
      <c r="DG75"/>
      <c r="DH75"/>
      <c r="DI75"/>
      <c r="DJ75"/>
      <c r="DK75"/>
    </row>
    <row r="76" spans="2:115" ht="12.75" customHeight="1">
      <c r="B76" s="356"/>
      <c r="C76" s="357"/>
      <c r="D76" s="358" t="s">
        <v>58</v>
      </c>
      <c r="E76" s="359" t="s">
        <v>29</v>
      </c>
      <c r="F76" s="360">
        <f>IF(F77&lt;&gt;0,F75-F77,0)</f>
        <v>0</v>
      </c>
      <c r="G76" s="361"/>
      <c r="H76" s="362"/>
      <c r="I76" s="363"/>
      <c r="J76" s="363"/>
      <c r="K76" s="364"/>
      <c r="L76" s="365">
        <f t="shared" ref="L76:W76" si="120">L75+H76</f>
        <v>0</v>
      </c>
      <c r="M76" s="365">
        <f t="shared" si="120"/>
        <v>0</v>
      </c>
      <c r="N76" s="366">
        <f t="shared" si="120"/>
        <v>0</v>
      </c>
      <c r="O76" s="367">
        <f t="shared" si="120"/>
        <v>0</v>
      </c>
      <c r="P76" s="368">
        <f t="shared" si="120"/>
        <v>0</v>
      </c>
      <c r="Q76" s="369">
        <f t="shared" si="120"/>
        <v>0</v>
      </c>
      <c r="R76" s="370">
        <f t="shared" si="120"/>
        <v>0</v>
      </c>
      <c r="S76" s="371">
        <f t="shared" si="120"/>
        <v>0</v>
      </c>
      <c r="T76" s="368">
        <f t="shared" si="120"/>
        <v>0</v>
      </c>
      <c r="U76" s="369">
        <f t="shared" si="120"/>
        <v>0</v>
      </c>
      <c r="V76" s="370">
        <f t="shared" si="120"/>
        <v>0</v>
      </c>
      <c r="W76" s="371">
        <f t="shared" si="120"/>
        <v>0</v>
      </c>
      <c r="X76" s="368">
        <f t="shared" ref="X76:BC76" si="121">X75+T76</f>
        <v>40</v>
      </c>
      <c r="Y76" s="369">
        <f t="shared" si="121"/>
        <v>10254.652411827199</v>
      </c>
      <c r="Z76" s="370">
        <f t="shared" si="121"/>
        <v>1445.1395881728006</v>
      </c>
      <c r="AA76" s="371">
        <f t="shared" si="121"/>
        <v>11699.791999999999</v>
      </c>
      <c r="AB76" s="368">
        <f t="shared" si="121"/>
        <v>100</v>
      </c>
      <c r="AC76" s="369">
        <f t="shared" si="121"/>
        <v>25636.631029568001</v>
      </c>
      <c r="AD76" s="370">
        <f t="shared" si="121"/>
        <v>3612.8489704320009</v>
      </c>
      <c r="AE76" s="371">
        <f t="shared" si="121"/>
        <v>29249.480000000003</v>
      </c>
      <c r="AF76" s="368">
        <f t="shared" si="121"/>
        <v>100</v>
      </c>
      <c r="AG76" s="369">
        <f t="shared" si="121"/>
        <v>25636.631029568001</v>
      </c>
      <c r="AH76" s="370">
        <f t="shared" si="121"/>
        <v>3612.8489704320009</v>
      </c>
      <c r="AI76" s="371">
        <f t="shared" si="121"/>
        <v>29249.480000000003</v>
      </c>
      <c r="AJ76" s="368">
        <f t="shared" si="121"/>
        <v>100</v>
      </c>
      <c r="AK76" s="369">
        <f t="shared" si="121"/>
        <v>25636.631029568001</v>
      </c>
      <c r="AL76" s="370">
        <f t="shared" si="121"/>
        <v>3612.8489704320009</v>
      </c>
      <c r="AM76" s="371">
        <f t="shared" si="121"/>
        <v>29249.480000000003</v>
      </c>
      <c r="AN76" s="368">
        <f t="shared" si="121"/>
        <v>100</v>
      </c>
      <c r="AO76" s="369">
        <f t="shared" si="121"/>
        <v>25636.631029568001</v>
      </c>
      <c r="AP76" s="370">
        <f t="shared" si="121"/>
        <v>3612.8489704320009</v>
      </c>
      <c r="AQ76" s="371">
        <f t="shared" si="121"/>
        <v>29249.480000000003</v>
      </c>
      <c r="AR76" s="368">
        <f t="shared" si="121"/>
        <v>100</v>
      </c>
      <c r="AS76" s="369">
        <f t="shared" si="121"/>
        <v>25636.631029568001</v>
      </c>
      <c r="AT76" s="370">
        <f t="shared" si="121"/>
        <v>3612.8489704320009</v>
      </c>
      <c r="AU76" s="371">
        <f t="shared" si="121"/>
        <v>29249.480000000003</v>
      </c>
      <c r="AV76" s="368">
        <f t="shared" si="121"/>
        <v>100</v>
      </c>
      <c r="AW76" s="369">
        <f t="shared" si="121"/>
        <v>25636.631029568001</v>
      </c>
      <c r="AX76" s="370">
        <f t="shared" si="121"/>
        <v>3612.8489704320009</v>
      </c>
      <c r="AY76" s="371">
        <f t="shared" si="121"/>
        <v>29249.480000000003</v>
      </c>
      <c r="AZ76" s="368">
        <f t="shared" si="121"/>
        <v>100</v>
      </c>
      <c r="BA76" s="369">
        <f t="shared" si="121"/>
        <v>25636.631029568001</v>
      </c>
      <c r="BB76" s="370">
        <f t="shared" si="121"/>
        <v>3612.8489704320009</v>
      </c>
      <c r="BC76" s="371">
        <f t="shared" si="121"/>
        <v>29249.480000000003</v>
      </c>
      <c r="BD76" s="368">
        <f t="shared" ref="BD76:CI76" si="122">BD75+AZ76</f>
        <v>100</v>
      </c>
      <c r="BE76" s="369">
        <f t="shared" si="122"/>
        <v>25636.631029568001</v>
      </c>
      <c r="BF76" s="370">
        <f t="shared" si="122"/>
        <v>3612.8489704320009</v>
      </c>
      <c r="BG76" s="371">
        <f t="shared" si="122"/>
        <v>29249.480000000003</v>
      </c>
      <c r="BH76" s="368">
        <f t="shared" si="122"/>
        <v>100</v>
      </c>
      <c r="BI76" s="369">
        <f t="shared" si="122"/>
        <v>25636.631029568001</v>
      </c>
      <c r="BJ76" s="370">
        <f t="shared" si="122"/>
        <v>3612.8489704320009</v>
      </c>
      <c r="BK76" s="371">
        <f t="shared" si="122"/>
        <v>29249.480000000003</v>
      </c>
      <c r="BL76" s="368">
        <f t="shared" si="122"/>
        <v>100</v>
      </c>
      <c r="BM76" s="369">
        <f t="shared" si="122"/>
        <v>25636.631029568001</v>
      </c>
      <c r="BN76" s="370">
        <f t="shared" si="122"/>
        <v>3612.8489704320009</v>
      </c>
      <c r="BO76" s="371">
        <f t="shared" si="122"/>
        <v>29249.480000000003</v>
      </c>
      <c r="BP76" s="368">
        <f t="shared" si="122"/>
        <v>100</v>
      </c>
      <c r="BQ76" s="369">
        <f t="shared" si="122"/>
        <v>25636.631029568001</v>
      </c>
      <c r="BR76" s="370">
        <f t="shared" si="122"/>
        <v>3612.8489704320009</v>
      </c>
      <c r="BS76" s="371">
        <f t="shared" si="122"/>
        <v>29249.480000000003</v>
      </c>
      <c r="BT76" s="368">
        <f t="shared" si="122"/>
        <v>100</v>
      </c>
      <c r="BU76" s="369">
        <f t="shared" si="122"/>
        <v>25636.631029568001</v>
      </c>
      <c r="BV76" s="370">
        <f t="shared" si="122"/>
        <v>3612.8489704320009</v>
      </c>
      <c r="BW76" s="371">
        <f t="shared" si="122"/>
        <v>29249.480000000003</v>
      </c>
      <c r="BX76" s="368">
        <f t="shared" si="122"/>
        <v>100</v>
      </c>
      <c r="BY76" s="369">
        <f t="shared" si="122"/>
        <v>25636.631029568001</v>
      </c>
      <c r="BZ76" s="370">
        <f t="shared" si="122"/>
        <v>3612.8489704320009</v>
      </c>
      <c r="CA76" s="371">
        <f t="shared" si="122"/>
        <v>29249.480000000003</v>
      </c>
      <c r="CB76" s="368">
        <f t="shared" si="122"/>
        <v>100</v>
      </c>
      <c r="CC76" s="369">
        <f t="shared" si="122"/>
        <v>25636.631029568001</v>
      </c>
      <c r="CD76" s="370">
        <f t="shared" si="122"/>
        <v>3612.8489704320009</v>
      </c>
      <c r="CE76" s="371">
        <f t="shared" si="122"/>
        <v>29249.480000000003</v>
      </c>
      <c r="CF76" s="368">
        <f t="shared" si="122"/>
        <v>100</v>
      </c>
      <c r="CG76" s="369">
        <f t="shared" si="122"/>
        <v>25636.631029568001</v>
      </c>
      <c r="CH76" s="370">
        <f t="shared" si="122"/>
        <v>3612.8489704320009</v>
      </c>
      <c r="CI76" s="371">
        <f t="shared" si="122"/>
        <v>29249.480000000003</v>
      </c>
      <c r="CJ76" s="368">
        <f t="shared" ref="CJ76:DC76" si="123">CJ75+CF76</f>
        <v>100</v>
      </c>
      <c r="CK76" s="369">
        <f t="shared" si="123"/>
        <v>25636.631029568001</v>
      </c>
      <c r="CL76" s="370">
        <f t="shared" si="123"/>
        <v>3612.8489704320009</v>
      </c>
      <c r="CM76" s="371">
        <f t="shared" si="123"/>
        <v>29249.480000000003</v>
      </c>
      <c r="CN76" s="368">
        <f t="shared" si="123"/>
        <v>100</v>
      </c>
      <c r="CO76" s="369">
        <f t="shared" si="123"/>
        <v>25636.631029568001</v>
      </c>
      <c r="CP76" s="370">
        <f t="shared" si="123"/>
        <v>3612.8489704320009</v>
      </c>
      <c r="CQ76" s="371">
        <f t="shared" si="123"/>
        <v>29249.480000000003</v>
      </c>
      <c r="CR76" s="368">
        <f t="shared" si="123"/>
        <v>100</v>
      </c>
      <c r="CS76" s="369">
        <f t="shared" si="123"/>
        <v>25636.631029568001</v>
      </c>
      <c r="CT76" s="370">
        <f t="shared" si="123"/>
        <v>3612.8489704320009</v>
      </c>
      <c r="CU76" s="371">
        <f t="shared" si="123"/>
        <v>29249.480000000003</v>
      </c>
      <c r="CV76" s="368">
        <f t="shared" si="123"/>
        <v>100</v>
      </c>
      <c r="CW76" s="369">
        <f t="shared" si="123"/>
        <v>25636.631029568001</v>
      </c>
      <c r="CX76" s="370">
        <f t="shared" si="123"/>
        <v>3612.8489704320009</v>
      </c>
      <c r="CY76" s="371">
        <f t="shared" si="123"/>
        <v>29249.480000000003</v>
      </c>
      <c r="CZ76" s="368">
        <f t="shared" si="123"/>
        <v>100</v>
      </c>
      <c r="DA76" s="369">
        <f t="shared" si="123"/>
        <v>25636.631029568001</v>
      </c>
      <c r="DB76" s="370">
        <f t="shared" si="123"/>
        <v>3612.8489704320009</v>
      </c>
      <c r="DC76" s="371">
        <f t="shared" si="123"/>
        <v>29249.480000000003</v>
      </c>
      <c r="DD76"/>
      <c r="DE76"/>
      <c r="DF76"/>
      <c r="DG76"/>
      <c r="DH76"/>
      <c r="DI76"/>
      <c r="DJ76"/>
      <c r="DK76"/>
    </row>
    <row r="77" spans="2:115" ht="12.75" customHeight="1">
      <c r="B77" s="356"/>
      <c r="C77" s="357"/>
      <c r="D77" s="372" t="s">
        <v>59</v>
      </c>
      <c r="E77" s="373" t="s">
        <v>30</v>
      </c>
      <c r="F77" s="75"/>
      <c r="G77" s="374">
        <f>IF(F77=0,0,F77/F$115)</f>
        <v>0</v>
      </c>
      <c r="H77" s="375"/>
      <c r="I77" s="376"/>
      <c r="J77" s="376"/>
      <c r="K77" s="377"/>
      <c r="L77" s="378">
        <f>IF(O77&lt;&gt;0,(O77/$F77)*100,0)</f>
        <v>0</v>
      </c>
      <c r="M77" s="378">
        <f>ROUND(O77*QCI!$R$15,2)</f>
        <v>0</v>
      </c>
      <c r="N77" s="379">
        <f>O77-M77</f>
        <v>0</v>
      </c>
      <c r="O77" s="77"/>
      <c r="P77" s="380">
        <f>IF(S77&lt;&gt;0,(S77/$F77)*100,0)</f>
        <v>0</v>
      </c>
      <c r="Q77" s="378">
        <f>ROUND(S77*QCI!$R$15,2)</f>
        <v>0</v>
      </c>
      <c r="R77" s="378">
        <f>S77-Q77</f>
        <v>0</v>
      </c>
      <c r="S77" s="77"/>
      <c r="T77" s="380">
        <f>IF(W77&lt;&gt;0,(W77/$F77)*100,0)</f>
        <v>0</v>
      </c>
      <c r="U77" s="378">
        <f>ROUND(W77*QCI!$R$15,2)</f>
        <v>0</v>
      </c>
      <c r="V77" s="378">
        <f>W77-U77</f>
        <v>0</v>
      </c>
      <c r="W77" s="77"/>
      <c r="X77" s="380">
        <f>IF(AA77&lt;&gt;0,(AA77/$F77)*100,0)</f>
        <v>0</v>
      </c>
      <c r="Y77" s="378">
        <f>ROUND(AA77*QCI!$R$15,2)</f>
        <v>0</v>
      </c>
      <c r="Z77" s="378">
        <f>AA77-Y77</f>
        <v>0</v>
      </c>
      <c r="AA77" s="77"/>
      <c r="AB77" s="380">
        <f>IF(AE77&lt;&gt;0,(AE77/$F77)*100,0)</f>
        <v>0</v>
      </c>
      <c r="AC77" s="378">
        <f>ROUND(AE77*QCI!$R$15,2)</f>
        <v>0</v>
      </c>
      <c r="AD77" s="378">
        <f>AE77-AC77</f>
        <v>0</v>
      </c>
      <c r="AE77" s="77"/>
      <c r="AF77" s="380">
        <f>IF(AI77&lt;&gt;0,(AI77/$F77)*100,0)</f>
        <v>0</v>
      </c>
      <c r="AG77" s="378">
        <f>ROUND(AI77*QCI!$R$15,2)</f>
        <v>0</v>
      </c>
      <c r="AH77" s="378">
        <f>AI77-AG77</f>
        <v>0</v>
      </c>
      <c r="AI77" s="77"/>
      <c r="AJ77" s="380">
        <f>IF(AM77&lt;&gt;0,(AM77/$F77)*100,0)</f>
        <v>0</v>
      </c>
      <c r="AK77" s="378">
        <f>ROUND(AM77*QCI!$R$15,2)</f>
        <v>0</v>
      </c>
      <c r="AL77" s="378">
        <f>AM77-AK77</f>
        <v>0</v>
      </c>
      <c r="AM77" s="77"/>
      <c r="AN77" s="380">
        <f>IF(AQ77&lt;&gt;0,(AQ77/$F77)*100,0)</f>
        <v>0</v>
      </c>
      <c r="AO77" s="378">
        <f>ROUND(AQ77*QCI!$R$15,2)</f>
        <v>0</v>
      </c>
      <c r="AP77" s="378">
        <f>AQ77-AO77</f>
        <v>0</v>
      </c>
      <c r="AQ77" s="77"/>
      <c r="AR77" s="380">
        <f>IF(AU77&lt;&gt;0,(AU77/$F77)*100,0)</f>
        <v>0</v>
      </c>
      <c r="AS77" s="378">
        <f>ROUND(AU77*QCI!$R$15,2)</f>
        <v>0</v>
      </c>
      <c r="AT77" s="378">
        <f>AU77-AS77</f>
        <v>0</v>
      </c>
      <c r="AU77" s="77"/>
      <c r="AV77" s="380">
        <f>IF(AY77&lt;&gt;0,(AY77/$F77)*100,0)</f>
        <v>0</v>
      </c>
      <c r="AW77" s="378">
        <f>ROUND(AY77*QCI!$R$15,2)</f>
        <v>0</v>
      </c>
      <c r="AX77" s="378">
        <f>AY77-AW77</f>
        <v>0</v>
      </c>
      <c r="AY77" s="77"/>
      <c r="AZ77" s="380">
        <f>IF(BC77&lt;&gt;0,(BC77/$F77)*100,0)</f>
        <v>0</v>
      </c>
      <c r="BA77" s="378">
        <f>ROUND(BC77*QCI!$R$15,2)</f>
        <v>0</v>
      </c>
      <c r="BB77" s="378">
        <f>BC77-BA77</f>
        <v>0</v>
      </c>
      <c r="BC77" s="77"/>
      <c r="BD77" s="380">
        <f>IF(BG77&lt;&gt;0,(BG77/$F77)*100,0)</f>
        <v>0</v>
      </c>
      <c r="BE77" s="378">
        <f>ROUND(BG77*QCI!$R$15,2)</f>
        <v>0</v>
      </c>
      <c r="BF77" s="378">
        <f>BG77-BE77</f>
        <v>0</v>
      </c>
      <c r="BG77" s="77"/>
      <c r="BH77" s="380">
        <f>IF(BK77&lt;&gt;0,(BK77/$F77)*100,0)</f>
        <v>0</v>
      </c>
      <c r="BI77" s="378">
        <f>ROUND(BK77*QCI!$R$15,2)</f>
        <v>0</v>
      </c>
      <c r="BJ77" s="378">
        <f>BK77-BI77</f>
        <v>0</v>
      </c>
      <c r="BK77" s="77"/>
      <c r="BL77" s="380">
        <f>IF(BO77&lt;&gt;0,(BO77/$F77)*100,0)</f>
        <v>0</v>
      </c>
      <c r="BM77" s="378">
        <f>ROUND(BO77*QCI!$R$15,2)</f>
        <v>0</v>
      </c>
      <c r="BN77" s="378">
        <f>BO77-BM77</f>
        <v>0</v>
      </c>
      <c r="BO77" s="77"/>
      <c r="BP77" s="380">
        <f>IF(BS77&lt;&gt;0,(BS77/$F77)*100,0)</f>
        <v>0</v>
      </c>
      <c r="BQ77" s="378">
        <f>ROUND(BS77*QCI!$R$15,2)</f>
        <v>0</v>
      </c>
      <c r="BR77" s="378">
        <f>BS77-BQ77</f>
        <v>0</v>
      </c>
      <c r="BS77" s="77"/>
      <c r="BT77" s="380">
        <f>IF(BW77&lt;&gt;0,(BW77/$F77)*100,0)</f>
        <v>0</v>
      </c>
      <c r="BU77" s="378">
        <f>ROUND(BW77*QCI!$R$15,2)</f>
        <v>0</v>
      </c>
      <c r="BV77" s="378">
        <f>BW77-BU77</f>
        <v>0</v>
      </c>
      <c r="BW77" s="77"/>
      <c r="BX77" s="380">
        <f>IF(CA77&lt;&gt;0,(CA77/$F77)*100,0)</f>
        <v>0</v>
      </c>
      <c r="BY77" s="378">
        <f>ROUND(CA77*QCI!$R$15,2)</f>
        <v>0</v>
      </c>
      <c r="BZ77" s="378">
        <f>CA77-BY77</f>
        <v>0</v>
      </c>
      <c r="CA77" s="77"/>
      <c r="CB77" s="380">
        <f>IF(CE77&lt;&gt;0,(CE77/$F77)*100,0)</f>
        <v>0</v>
      </c>
      <c r="CC77" s="378">
        <f>ROUND(CE77*QCI!$R$15,2)</f>
        <v>0</v>
      </c>
      <c r="CD77" s="378">
        <f>CE77-CC77</f>
        <v>0</v>
      </c>
      <c r="CE77" s="77"/>
      <c r="CF77" s="380">
        <f>IF(CI77&lt;&gt;0,(CI77/$F77)*100,0)</f>
        <v>0</v>
      </c>
      <c r="CG77" s="378">
        <f>ROUND(CI77*QCI!$R$15,2)</f>
        <v>0</v>
      </c>
      <c r="CH77" s="378">
        <f>CI77-CG77</f>
        <v>0</v>
      </c>
      <c r="CI77" s="77"/>
      <c r="CJ77" s="380">
        <f>IF(CM77&lt;&gt;0,(CM77/$F77)*100,0)</f>
        <v>0</v>
      </c>
      <c r="CK77" s="378">
        <f>ROUND(CM77*QCI!$R$15,2)</f>
        <v>0</v>
      </c>
      <c r="CL77" s="378">
        <f>CM77-CK77</f>
        <v>0</v>
      </c>
      <c r="CM77" s="77"/>
      <c r="CN77" s="380">
        <f>IF(CQ77&lt;&gt;0,(CQ77/$F77)*100,0)</f>
        <v>0</v>
      </c>
      <c r="CO77" s="378">
        <f>ROUND(CQ77*QCI!$R$15,2)</f>
        <v>0</v>
      </c>
      <c r="CP77" s="378">
        <f>CQ77-CO77</f>
        <v>0</v>
      </c>
      <c r="CQ77" s="77"/>
      <c r="CR77" s="380">
        <f>IF(CU77&lt;&gt;0,(CU77/$F77)*100,0)</f>
        <v>0</v>
      </c>
      <c r="CS77" s="378">
        <f>ROUND(CU77*QCI!$R$15,2)</f>
        <v>0</v>
      </c>
      <c r="CT77" s="378">
        <f>CU77-CS77</f>
        <v>0</v>
      </c>
      <c r="CU77" s="77"/>
      <c r="CV77" s="380">
        <f>IF(CY77&lt;&gt;0,(CY77/$F77)*100,0)</f>
        <v>0</v>
      </c>
      <c r="CW77" s="378">
        <f>ROUND(CY77*QCI!$R$15,2)</f>
        <v>0</v>
      </c>
      <c r="CX77" s="378">
        <f>CY77-CW77</f>
        <v>0</v>
      </c>
      <c r="CY77" s="77"/>
      <c r="CZ77" s="380">
        <f>IF(DC77&lt;&gt;0,(DC77/$F77)*100,0)</f>
        <v>0</v>
      </c>
      <c r="DA77" s="378">
        <f>ROUND(DC77*QCI!$R$15,2)</f>
        <v>0</v>
      </c>
      <c r="DB77" s="378">
        <f>DC77-DA77</f>
        <v>0</v>
      </c>
      <c r="DC77" s="77"/>
      <c r="DD77"/>
      <c r="DE77"/>
      <c r="DF77"/>
      <c r="DG77"/>
      <c r="DH77"/>
      <c r="DI77"/>
      <c r="DJ77"/>
      <c r="DK77"/>
    </row>
    <row r="78" spans="2:115" ht="12.75" customHeight="1">
      <c r="B78" s="393"/>
      <c r="C78" s="357"/>
      <c r="D78" s="381" t="s">
        <v>60</v>
      </c>
      <c r="E78" s="382" t="s">
        <v>31</v>
      </c>
      <c r="F78" s="383">
        <f>IF(F77=0,F75,F77)</f>
        <v>29249.48</v>
      </c>
      <c r="G78" s="384"/>
      <c r="H78" s="385"/>
      <c r="I78" s="386"/>
      <c r="J78" s="386"/>
      <c r="K78" s="387"/>
      <c r="L78" s="388">
        <f t="shared" ref="L78:W78" si="124">L77+H78</f>
        <v>0</v>
      </c>
      <c r="M78" s="388">
        <f t="shared" si="124"/>
        <v>0</v>
      </c>
      <c r="N78" s="389">
        <f t="shared" si="124"/>
        <v>0</v>
      </c>
      <c r="O78" s="390">
        <f t="shared" si="124"/>
        <v>0</v>
      </c>
      <c r="P78" s="391">
        <f t="shared" si="124"/>
        <v>0</v>
      </c>
      <c r="Q78" s="388">
        <f t="shared" si="124"/>
        <v>0</v>
      </c>
      <c r="R78" s="388">
        <f t="shared" si="124"/>
        <v>0</v>
      </c>
      <c r="S78" s="390">
        <f t="shared" si="124"/>
        <v>0</v>
      </c>
      <c r="T78" s="391">
        <f t="shared" si="124"/>
        <v>0</v>
      </c>
      <c r="U78" s="388">
        <f t="shared" si="124"/>
        <v>0</v>
      </c>
      <c r="V78" s="388">
        <f t="shared" si="124"/>
        <v>0</v>
      </c>
      <c r="W78" s="390">
        <f t="shared" si="124"/>
        <v>0</v>
      </c>
      <c r="X78" s="391">
        <f t="shared" ref="X78:BC78" si="125">X77+T78</f>
        <v>0</v>
      </c>
      <c r="Y78" s="388">
        <f t="shared" si="125"/>
        <v>0</v>
      </c>
      <c r="Z78" s="388">
        <f t="shared" si="125"/>
        <v>0</v>
      </c>
      <c r="AA78" s="390">
        <f t="shared" si="125"/>
        <v>0</v>
      </c>
      <c r="AB78" s="391">
        <f t="shared" si="125"/>
        <v>0</v>
      </c>
      <c r="AC78" s="388">
        <f t="shared" si="125"/>
        <v>0</v>
      </c>
      <c r="AD78" s="388">
        <f t="shared" si="125"/>
        <v>0</v>
      </c>
      <c r="AE78" s="390">
        <f t="shared" si="125"/>
        <v>0</v>
      </c>
      <c r="AF78" s="391">
        <f t="shared" si="125"/>
        <v>0</v>
      </c>
      <c r="AG78" s="388">
        <f t="shared" si="125"/>
        <v>0</v>
      </c>
      <c r="AH78" s="388">
        <f t="shared" si="125"/>
        <v>0</v>
      </c>
      <c r="AI78" s="390">
        <f t="shared" si="125"/>
        <v>0</v>
      </c>
      <c r="AJ78" s="391">
        <f t="shared" si="125"/>
        <v>0</v>
      </c>
      <c r="AK78" s="388">
        <f t="shared" si="125"/>
        <v>0</v>
      </c>
      <c r="AL78" s="388">
        <f t="shared" si="125"/>
        <v>0</v>
      </c>
      <c r="AM78" s="390">
        <f t="shared" si="125"/>
        <v>0</v>
      </c>
      <c r="AN78" s="391">
        <f t="shared" si="125"/>
        <v>0</v>
      </c>
      <c r="AO78" s="388">
        <f t="shared" si="125"/>
        <v>0</v>
      </c>
      <c r="AP78" s="388">
        <f t="shared" si="125"/>
        <v>0</v>
      </c>
      <c r="AQ78" s="390">
        <f t="shared" si="125"/>
        <v>0</v>
      </c>
      <c r="AR78" s="391">
        <f t="shared" si="125"/>
        <v>0</v>
      </c>
      <c r="AS78" s="388">
        <f t="shared" si="125"/>
        <v>0</v>
      </c>
      <c r="AT78" s="388">
        <f t="shared" si="125"/>
        <v>0</v>
      </c>
      <c r="AU78" s="390">
        <f t="shared" si="125"/>
        <v>0</v>
      </c>
      <c r="AV78" s="391">
        <f t="shared" si="125"/>
        <v>0</v>
      </c>
      <c r="AW78" s="388">
        <f t="shared" si="125"/>
        <v>0</v>
      </c>
      <c r="AX78" s="388">
        <f t="shared" si="125"/>
        <v>0</v>
      </c>
      <c r="AY78" s="390">
        <f t="shared" si="125"/>
        <v>0</v>
      </c>
      <c r="AZ78" s="391">
        <f t="shared" si="125"/>
        <v>0</v>
      </c>
      <c r="BA78" s="388">
        <f t="shared" si="125"/>
        <v>0</v>
      </c>
      <c r="BB78" s="388">
        <f t="shared" si="125"/>
        <v>0</v>
      </c>
      <c r="BC78" s="390">
        <f t="shared" si="125"/>
        <v>0</v>
      </c>
      <c r="BD78" s="391">
        <f t="shared" ref="BD78:CI78" si="126">BD77+AZ78</f>
        <v>0</v>
      </c>
      <c r="BE78" s="388">
        <f t="shared" si="126"/>
        <v>0</v>
      </c>
      <c r="BF78" s="388">
        <f t="shared" si="126"/>
        <v>0</v>
      </c>
      <c r="BG78" s="390">
        <f t="shared" si="126"/>
        <v>0</v>
      </c>
      <c r="BH78" s="391">
        <f t="shared" si="126"/>
        <v>0</v>
      </c>
      <c r="BI78" s="388">
        <f t="shared" si="126"/>
        <v>0</v>
      </c>
      <c r="BJ78" s="388">
        <f t="shared" si="126"/>
        <v>0</v>
      </c>
      <c r="BK78" s="390">
        <f t="shared" si="126"/>
        <v>0</v>
      </c>
      <c r="BL78" s="391">
        <f t="shared" si="126"/>
        <v>0</v>
      </c>
      <c r="BM78" s="388">
        <f t="shared" si="126"/>
        <v>0</v>
      </c>
      <c r="BN78" s="388">
        <f t="shared" si="126"/>
        <v>0</v>
      </c>
      <c r="BO78" s="390">
        <f t="shared" si="126"/>
        <v>0</v>
      </c>
      <c r="BP78" s="391">
        <f t="shared" si="126"/>
        <v>0</v>
      </c>
      <c r="BQ78" s="388">
        <f t="shared" si="126"/>
        <v>0</v>
      </c>
      <c r="BR78" s="388">
        <f t="shared" si="126"/>
        <v>0</v>
      </c>
      <c r="BS78" s="390">
        <f t="shared" si="126"/>
        <v>0</v>
      </c>
      <c r="BT78" s="391">
        <f t="shared" si="126"/>
        <v>0</v>
      </c>
      <c r="BU78" s="388">
        <f t="shared" si="126"/>
        <v>0</v>
      </c>
      <c r="BV78" s="388">
        <f t="shared" si="126"/>
        <v>0</v>
      </c>
      <c r="BW78" s="390">
        <f t="shared" si="126"/>
        <v>0</v>
      </c>
      <c r="BX78" s="391">
        <f t="shared" si="126"/>
        <v>0</v>
      </c>
      <c r="BY78" s="388">
        <f t="shared" si="126"/>
        <v>0</v>
      </c>
      <c r="BZ78" s="388">
        <f t="shared" si="126"/>
        <v>0</v>
      </c>
      <c r="CA78" s="390">
        <f t="shared" si="126"/>
        <v>0</v>
      </c>
      <c r="CB78" s="391">
        <f t="shared" si="126"/>
        <v>0</v>
      </c>
      <c r="CC78" s="388">
        <f t="shared" si="126"/>
        <v>0</v>
      </c>
      <c r="CD78" s="388">
        <f t="shared" si="126"/>
        <v>0</v>
      </c>
      <c r="CE78" s="390">
        <f t="shared" si="126"/>
        <v>0</v>
      </c>
      <c r="CF78" s="391">
        <f t="shared" si="126"/>
        <v>0</v>
      </c>
      <c r="CG78" s="388">
        <f t="shared" si="126"/>
        <v>0</v>
      </c>
      <c r="CH78" s="388">
        <f t="shared" si="126"/>
        <v>0</v>
      </c>
      <c r="CI78" s="390">
        <f t="shared" si="126"/>
        <v>0</v>
      </c>
      <c r="CJ78" s="391">
        <f t="shared" ref="CJ78:DC78" si="127">CJ77+CF78</f>
        <v>0</v>
      </c>
      <c r="CK78" s="388">
        <f t="shared" si="127"/>
        <v>0</v>
      </c>
      <c r="CL78" s="388">
        <f t="shared" si="127"/>
        <v>0</v>
      </c>
      <c r="CM78" s="390">
        <f t="shared" si="127"/>
        <v>0</v>
      </c>
      <c r="CN78" s="391">
        <f t="shared" si="127"/>
        <v>0</v>
      </c>
      <c r="CO78" s="388">
        <f t="shared" si="127"/>
        <v>0</v>
      </c>
      <c r="CP78" s="388">
        <f t="shared" si="127"/>
        <v>0</v>
      </c>
      <c r="CQ78" s="390">
        <f t="shared" si="127"/>
        <v>0</v>
      </c>
      <c r="CR78" s="391">
        <f t="shared" si="127"/>
        <v>0</v>
      </c>
      <c r="CS78" s="388">
        <f t="shared" si="127"/>
        <v>0</v>
      </c>
      <c r="CT78" s="388">
        <f t="shared" si="127"/>
        <v>0</v>
      </c>
      <c r="CU78" s="390">
        <f t="shared" si="127"/>
        <v>0</v>
      </c>
      <c r="CV78" s="391">
        <f t="shared" si="127"/>
        <v>0</v>
      </c>
      <c r="CW78" s="388">
        <f t="shared" si="127"/>
        <v>0</v>
      </c>
      <c r="CX78" s="388">
        <f t="shared" si="127"/>
        <v>0</v>
      </c>
      <c r="CY78" s="390">
        <f t="shared" si="127"/>
        <v>0</v>
      </c>
      <c r="CZ78" s="391">
        <f t="shared" si="127"/>
        <v>0</v>
      </c>
      <c r="DA78" s="388">
        <f t="shared" si="127"/>
        <v>0</v>
      </c>
      <c r="DB78" s="388">
        <f t="shared" si="127"/>
        <v>0</v>
      </c>
      <c r="DC78" s="390">
        <f t="shared" si="127"/>
        <v>0</v>
      </c>
      <c r="DD78"/>
      <c r="DE78"/>
      <c r="DF78"/>
      <c r="DG78"/>
      <c r="DH78"/>
      <c r="DI78"/>
      <c r="DJ78"/>
      <c r="DK78"/>
    </row>
    <row r="79" spans="2:115" ht="12.75" customHeight="1">
      <c r="B79" s="340">
        <v>17</v>
      </c>
      <c r="C79" s="392" t="str">
        <f>QCI!C31</f>
        <v>LIMPEZA</v>
      </c>
      <c r="D79" s="342" t="s">
        <v>58</v>
      </c>
      <c r="E79" s="343" t="s">
        <v>28</v>
      </c>
      <c r="F79" s="344">
        <f>QCI!Y31</f>
        <v>1713.03</v>
      </c>
      <c r="G79" s="345">
        <f>CronogFF!G32</f>
        <v>2.4587859502694636E-3</v>
      </c>
      <c r="H79" s="346"/>
      <c r="I79" s="347"/>
      <c r="J79" s="347"/>
      <c r="K79" s="348"/>
      <c r="L79" s="349">
        <f>CronogFF!H32</f>
        <v>0</v>
      </c>
      <c r="M79" s="350">
        <f>L79*QCI!$Y31*QCI!$R31/100</f>
        <v>0</v>
      </c>
      <c r="N79" s="351">
        <f>L79/100*QCI!$Y31*(QCI!$U31+QCI!$W31)</f>
        <v>0</v>
      </c>
      <c r="O79" s="352">
        <f>M79+N79</f>
        <v>0</v>
      </c>
      <c r="P79" s="353">
        <f>CronogFF!L32</f>
        <v>0</v>
      </c>
      <c r="Q79" s="354">
        <f>P79*QCI!$Y31*QCI!$R31/100</f>
        <v>0</v>
      </c>
      <c r="R79" s="354">
        <f>P79/100*QCI!$Y31*(QCI!$U31+QCI!$W31)</f>
        <v>0</v>
      </c>
      <c r="S79" s="355">
        <f>Q79+R79</f>
        <v>0</v>
      </c>
      <c r="T79" s="353">
        <f>CronogFF!P32</f>
        <v>0</v>
      </c>
      <c r="U79" s="354">
        <f>T79*QCI!$Y31*QCI!$R31/100</f>
        <v>0</v>
      </c>
      <c r="V79" s="354">
        <f>T79/100*QCI!$Y31*(QCI!$U31+QCI!$W31)</f>
        <v>0</v>
      </c>
      <c r="W79" s="355">
        <f>U79+V79</f>
        <v>0</v>
      </c>
      <c r="X79" s="353">
        <f>CronogFF!T32</f>
        <v>0</v>
      </c>
      <c r="Y79" s="354">
        <f>X79*QCI!$Y31*QCI!$R31/100</f>
        <v>0</v>
      </c>
      <c r="Z79" s="354">
        <f>X79/100*QCI!$Y31*(QCI!$U31+QCI!$W31)</f>
        <v>0</v>
      </c>
      <c r="AA79" s="355">
        <f>Y79+Z79</f>
        <v>0</v>
      </c>
      <c r="AB79" s="353">
        <f>CronogFF!X32</f>
        <v>100</v>
      </c>
      <c r="AC79" s="354">
        <f>AB79*QCI!$Y31*QCI!$R31/100</f>
        <v>1501.4392752480001</v>
      </c>
      <c r="AD79" s="354">
        <f>AB79/100*QCI!$Y31*(QCI!$U31+QCI!$W31)</f>
        <v>211.59072475200006</v>
      </c>
      <c r="AE79" s="355">
        <f>AC79+AD79</f>
        <v>1713.0300000000002</v>
      </c>
      <c r="AF79" s="353">
        <f>CronogFF!AB32</f>
        <v>0</v>
      </c>
      <c r="AG79" s="354">
        <f>AF79*QCI!$Y31*QCI!$R31/100</f>
        <v>0</v>
      </c>
      <c r="AH79" s="354">
        <f>AF79/100*QCI!$Y31*(QCI!$U31+QCI!$W31)</f>
        <v>0</v>
      </c>
      <c r="AI79" s="355">
        <f>AG79+AH79</f>
        <v>0</v>
      </c>
      <c r="AJ79" s="353">
        <f>CronogFF!AF32</f>
        <v>0</v>
      </c>
      <c r="AK79" s="354">
        <f>AJ79*QCI!$Y31*QCI!$R31/100</f>
        <v>0</v>
      </c>
      <c r="AL79" s="354">
        <f>AJ79/100*QCI!$Y31*(QCI!$U31+QCI!$W31)</f>
        <v>0</v>
      </c>
      <c r="AM79" s="355">
        <f>AK79+AL79</f>
        <v>0</v>
      </c>
      <c r="AN79" s="353">
        <f>CronogFF!AJ32</f>
        <v>0</v>
      </c>
      <c r="AO79" s="354">
        <f>AN79*QCI!$Y31*QCI!$R31/100</f>
        <v>0</v>
      </c>
      <c r="AP79" s="354">
        <f>AN79/100*QCI!$Y31*(QCI!$U31+QCI!$W31)</f>
        <v>0</v>
      </c>
      <c r="AQ79" s="355">
        <f>AO79+AP79</f>
        <v>0</v>
      </c>
      <c r="AR79" s="353">
        <f>CronogFF!AN32</f>
        <v>0</v>
      </c>
      <c r="AS79" s="354">
        <f>AR79*QCI!$Y31*QCI!$R31/100</f>
        <v>0</v>
      </c>
      <c r="AT79" s="354">
        <f>AR79/100*QCI!$Y31*(QCI!$U31+QCI!$W31)</f>
        <v>0</v>
      </c>
      <c r="AU79" s="355">
        <f>AS79+AT79</f>
        <v>0</v>
      </c>
      <c r="AV79" s="353">
        <f>CronogFF!AR32</f>
        <v>0</v>
      </c>
      <c r="AW79" s="354">
        <f>AV79*QCI!$Y31*QCI!$R31/100</f>
        <v>0</v>
      </c>
      <c r="AX79" s="354">
        <f>AV79/100*QCI!$Y31*(QCI!$U31+QCI!$W31)</f>
        <v>0</v>
      </c>
      <c r="AY79" s="355">
        <f>AW79+AX79</f>
        <v>0</v>
      </c>
      <c r="AZ79" s="353">
        <f>CronogFF!AV32</f>
        <v>0</v>
      </c>
      <c r="BA79" s="354">
        <f>AZ79*QCI!$Y31*QCI!$R31/100</f>
        <v>0</v>
      </c>
      <c r="BB79" s="354">
        <f>AZ79/100*QCI!$Y31*(QCI!$U31+QCI!$W31)</f>
        <v>0</v>
      </c>
      <c r="BC79" s="355">
        <f>BA79+BB79</f>
        <v>0</v>
      </c>
      <c r="BD79" s="353">
        <f>CronogFF!AZ32</f>
        <v>0</v>
      </c>
      <c r="BE79" s="354">
        <f>BD79*QCI!$Y31*QCI!$R31/100</f>
        <v>0</v>
      </c>
      <c r="BF79" s="354">
        <f>BD79/100*QCI!$Y31*(QCI!$U31+QCI!$W31)</f>
        <v>0</v>
      </c>
      <c r="BG79" s="355">
        <f>BE79+BF79</f>
        <v>0</v>
      </c>
      <c r="BH79" s="353">
        <f>CronogFF!BD32</f>
        <v>0</v>
      </c>
      <c r="BI79" s="354">
        <f>BH79*QCI!$Y31*QCI!$R31/100</f>
        <v>0</v>
      </c>
      <c r="BJ79" s="354">
        <f>BH79/100*QCI!$Y31*(QCI!$U31+QCI!$W31)</f>
        <v>0</v>
      </c>
      <c r="BK79" s="355">
        <f>BI79+BJ79</f>
        <v>0</v>
      </c>
      <c r="BL79" s="353">
        <f>CronogFF!BH32</f>
        <v>0</v>
      </c>
      <c r="BM79" s="354">
        <f>BL79*QCI!$Y31*QCI!$R31/100</f>
        <v>0</v>
      </c>
      <c r="BN79" s="354">
        <f>BL79/100*QCI!$Y31*(QCI!$U31+QCI!$W31)</f>
        <v>0</v>
      </c>
      <c r="BO79" s="355">
        <f>BM79+BN79</f>
        <v>0</v>
      </c>
      <c r="BP79" s="353">
        <f>CronogFF!BL32</f>
        <v>0</v>
      </c>
      <c r="BQ79" s="354">
        <f>BP79*QCI!$Y31*QCI!$R31/100</f>
        <v>0</v>
      </c>
      <c r="BR79" s="354">
        <f>BP79/100*QCI!$Y31*(QCI!$U31+QCI!$W31)</f>
        <v>0</v>
      </c>
      <c r="BS79" s="355">
        <f>BQ79+BR79</f>
        <v>0</v>
      </c>
      <c r="BT79" s="353">
        <f>CronogFF!BP32</f>
        <v>0</v>
      </c>
      <c r="BU79" s="354">
        <f>BT79*QCI!$Y31*QCI!$R31/100</f>
        <v>0</v>
      </c>
      <c r="BV79" s="354">
        <f>BT79/100*QCI!$Y31*(QCI!$U31+QCI!$W31)</f>
        <v>0</v>
      </c>
      <c r="BW79" s="355">
        <f>BU79+BV79</f>
        <v>0</v>
      </c>
      <c r="BX79" s="353">
        <f>CronogFF!BT32</f>
        <v>0</v>
      </c>
      <c r="BY79" s="354">
        <f>BX79*QCI!$Y31*QCI!$R31/100</f>
        <v>0</v>
      </c>
      <c r="BZ79" s="354">
        <f>BX79/100*QCI!$Y31*(QCI!$U31+QCI!$W31)</f>
        <v>0</v>
      </c>
      <c r="CA79" s="355">
        <f>BY79+BZ79</f>
        <v>0</v>
      </c>
      <c r="CB79" s="353">
        <f>CronogFF!BX32</f>
        <v>0</v>
      </c>
      <c r="CC79" s="354">
        <f>CB79*QCI!$Y31*QCI!$R31/100</f>
        <v>0</v>
      </c>
      <c r="CD79" s="354">
        <f>CB79/100*QCI!$Y31*(QCI!$U31+QCI!$W31)</f>
        <v>0</v>
      </c>
      <c r="CE79" s="355">
        <f>CC79+CD79</f>
        <v>0</v>
      </c>
      <c r="CF79" s="353">
        <f>CronogFF!CB32</f>
        <v>0</v>
      </c>
      <c r="CG79" s="354">
        <f>CF79*QCI!$Y31*QCI!$R31/100</f>
        <v>0</v>
      </c>
      <c r="CH79" s="354">
        <f>CF79/100*QCI!$Y31*(QCI!$U31+QCI!$W31)</f>
        <v>0</v>
      </c>
      <c r="CI79" s="355">
        <f>CG79+CH79</f>
        <v>0</v>
      </c>
      <c r="CJ79" s="353">
        <f>CronogFF!CF32</f>
        <v>0</v>
      </c>
      <c r="CK79" s="354">
        <f>CJ79*QCI!$Y31*QCI!$R31/100</f>
        <v>0</v>
      </c>
      <c r="CL79" s="354">
        <f>CJ79/100*QCI!$Y31*(QCI!$U31+QCI!$W31)</f>
        <v>0</v>
      </c>
      <c r="CM79" s="355">
        <f>CK79+CL79</f>
        <v>0</v>
      </c>
      <c r="CN79" s="353">
        <f>CronogFF!CJ32</f>
        <v>0</v>
      </c>
      <c r="CO79" s="354">
        <f>CN79*QCI!$Y31*QCI!$R31/100</f>
        <v>0</v>
      </c>
      <c r="CP79" s="354">
        <f>CN79/100*QCI!$Y31*(QCI!$U31+QCI!$W31)</f>
        <v>0</v>
      </c>
      <c r="CQ79" s="355">
        <f>CO79+CP79</f>
        <v>0</v>
      </c>
      <c r="CR79" s="353">
        <f>CronogFF!CN32</f>
        <v>0</v>
      </c>
      <c r="CS79" s="354">
        <f>CR79*QCI!$Y31*QCI!$R31/100</f>
        <v>0</v>
      </c>
      <c r="CT79" s="354">
        <f>CR79/100*QCI!$Y31*(QCI!$U31+QCI!$W31)</f>
        <v>0</v>
      </c>
      <c r="CU79" s="355">
        <f>CS79+CT79</f>
        <v>0</v>
      </c>
      <c r="CV79" s="353">
        <f>CronogFF!CR32</f>
        <v>0</v>
      </c>
      <c r="CW79" s="354">
        <f>CV79*QCI!$Y31*QCI!$R31/100</f>
        <v>0</v>
      </c>
      <c r="CX79" s="354">
        <f>CV79/100*QCI!$Y31*(QCI!$U31+QCI!$W31)</f>
        <v>0</v>
      </c>
      <c r="CY79" s="355">
        <f>CW79+CX79</f>
        <v>0</v>
      </c>
      <c r="CZ79" s="353">
        <f>CronogFF!CV32</f>
        <v>0</v>
      </c>
      <c r="DA79" s="354">
        <f>CZ79*QCI!$Y31*QCI!$R31/100</f>
        <v>0</v>
      </c>
      <c r="DB79" s="354">
        <f>CZ79/100*QCI!$Y31*(QCI!$U31+QCI!$W31)</f>
        <v>0</v>
      </c>
      <c r="DC79" s="355">
        <f>DA79+DB79</f>
        <v>0</v>
      </c>
      <c r="DD79"/>
      <c r="DE79"/>
      <c r="DF79"/>
      <c r="DG79"/>
      <c r="DH79"/>
      <c r="DI79"/>
      <c r="DJ79"/>
      <c r="DK79"/>
    </row>
    <row r="80" spans="2:115" ht="12.75" customHeight="1">
      <c r="B80" s="356"/>
      <c r="C80" s="357"/>
      <c r="D80" s="358" t="s">
        <v>58</v>
      </c>
      <c r="E80" s="359" t="s">
        <v>29</v>
      </c>
      <c r="F80" s="360">
        <f>IF(F81&lt;&gt;0,F79-F81,0)</f>
        <v>0</v>
      </c>
      <c r="G80" s="361"/>
      <c r="H80" s="362"/>
      <c r="I80" s="363"/>
      <c r="J80" s="363"/>
      <c r="K80" s="364"/>
      <c r="L80" s="365">
        <f t="shared" ref="L80:W80" si="128">L79+H80</f>
        <v>0</v>
      </c>
      <c r="M80" s="365">
        <f t="shared" si="128"/>
        <v>0</v>
      </c>
      <c r="N80" s="366">
        <f t="shared" si="128"/>
        <v>0</v>
      </c>
      <c r="O80" s="367">
        <f t="shared" si="128"/>
        <v>0</v>
      </c>
      <c r="P80" s="368">
        <f t="shared" si="128"/>
        <v>0</v>
      </c>
      <c r="Q80" s="369">
        <f t="shared" si="128"/>
        <v>0</v>
      </c>
      <c r="R80" s="370">
        <f t="shared" si="128"/>
        <v>0</v>
      </c>
      <c r="S80" s="371">
        <f t="shared" si="128"/>
        <v>0</v>
      </c>
      <c r="T80" s="368">
        <f t="shared" si="128"/>
        <v>0</v>
      </c>
      <c r="U80" s="369">
        <f t="shared" si="128"/>
        <v>0</v>
      </c>
      <c r="V80" s="370">
        <f t="shared" si="128"/>
        <v>0</v>
      </c>
      <c r="W80" s="371">
        <f t="shared" si="128"/>
        <v>0</v>
      </c>
      <c r="X80" s="368">
        <f t="shared" ref="X80:BC80" si="129">X79+T80</f>
        <v>0</v>
      </c>
      <c r="Y80" s="369">
        <f t="shared" si="129"/>
        <v>0</v>
      </c>
      <c r="Z80" s="370">
        <f t="shared" si="129"/>
        <v>0</v>
      </c>
      <c r="AA80" s="371">
        <f t="shared" si="129"/>
        <v>0</v>
      </c>
      <c r="AB80" s="368">
        <f t="shared" si="129"/>
        <v>100</v>
      </c>
      <c r="AC80" s="369">
        <f t="shared" si="129"/>
        <v>1501.4392752480001</v>
      </c>
      <c r="AD80" s="370">
        <f t="shared" si="129"/>
        <v>211.59072475200006</v>
      </c>
      <c r="AE80" s="371">
        <f t="shared" si="129"/>
        <v>1713.0300000000002</v>
      </c>
      <c r="AF80" s="368">
        <f t="shared" si="129"/>
        <v>100</v>
      </c>
      <c r="AG80" s="369">
        <f t="shared" si="129"/>
        <v>1501.4392752480001</v>
      </c>
      <c r="AH80" s="370">
        <f t="shared" si="129"/>
        <v>211.59072475200006</v>
      </c>
      <c r="AI80" s="371">
        <f t="shared" si="129"/>
        <v>1713.0300000000002</v>
      </c>
      <c r="AJ80" s="368">
        <f t="shared" si="129"/>
        <v>100</v>
      </c>
      <c r="AK80" s="369">
        <f t="shared" si="129"/>
        <v>1501.4392752480001</v>
      </c>
      <c r="AL80" s="370">
        <f t="shared" si="129"/>
        <v>211.59072475200006</v>
      </c>
      <c r="AM80" s="371">
        <f t="shared" si="129"/>
        <v>1713.0300000000002</v>
      </c>
      <c r="AN80" s="368">
        <f t="shared" si="129"/>
        <v>100</v>
      </c>
      <c r="AO80" s="369">
        <f t="shared" si="129"/>
        <v>1501.4392752480001</v>
      </c>
      <c r="AP80" s="370">
        <f t="shared" si="129"/>
        <v>211.59072475200006</v>
      </c>
      <c r="AQ80" s="371">
        <f t="shared" si="129"/>
        <v>1713.0300000000002</v>
      </c>
      <c r="AR80" s="368">
        <f t="shared" si="129"/>
        <v>100</v>
      </c>
      <c r="AS80" s="369">
        <f t="shared" si="129"/>
        <v>1501.4392752480001</v>
      </c>
      <c r="AT80" s="370">
        <f t="shared" si="129"/>
        <v>211.59072475200006</v>
      </c>
      <c r="AU80" s="371">
        <f t="shared" si="129"/>
        <v>1713.0300000000002</v>
      </c>
      <c r="AV80" s="368">
        <f t="shared" si="129"/>
        <v>100</v>
      </c>
      <c r="AW80" s="369">
        <f t="shared" si="129"/>
        <v>1501.4392752480001</v>
      </c>
      <c r="AX80" s="370">
        <f t="shared" si="129"/>
        <v>211.59072475200006</v>
      </c>
      <c r="AY80" s="371">
        <f t="shared" si="129"/>
        <v>1713.0300000000002</v>
      </c>
      <c r="AZ80" s="368">
        <f t="shared" si="129"/>
        <v>100</v>
      </c>
      <c r="BA80" s="369">
        <f t="shared" si="129"/>
        <v>1501.4392752480001</v>
      </c>
      <c r="BB80" s="370">
        <f t="shared" si="129"/>
        <v>211.59072475200006</v>
      </c>
      <c r="BC80" s="371">
        <f t="shared" si="129"/>
        <v>1713.0300000000002</v>
      </c>
      <c r="BD80" s="368">
        <f t="shared" ref="BD80:CI80" si="130">BD79+AZ80</f>
        <v>100</v>
      </c>
      <c r="BE80" s="369">
        <f t="shared" si="130"/>
        <v>1501.4392752480001</v>
      </c>
      <c r="BF80" s="370">
        <f t="shared" si="130"/>
        <v>211.59072475200006</v>
      </c>
      <c r="BG80" s="371">
        <f t="shared" si="130"/>
        <v>1713.0300000000002</v>
      </c>
      <c r="BH80" s="368">
        <f t="shared" si="130"/>
        <v>100</v>
      </c>
      <c r="BI80" s="369">
        <f t="shared" si="130"/>
        <v>1501.4392752480001</v>
      </c>
      <c r="BJ80" s="370">
        <f t="shared" si="130"/>
        <v>211.59072475200006</v>
      </c>
      <c r="BK80" s="371">
        <f t="shared" si="130"/>
        <v>1713.0300000000002</v>
      </c>
      <c r="BL80" s="368">
        <f t="shared" si="130"/>
        <v>100</v>
      </c>
      <c r="BM80" s="369">
        <f t="shared" si="130"/>
        <v>1501.4392752480001</v>
      </c>
      <c r="BN80" s="370">
        <f t="shared" si="130"/>
        <v>211.59072475200006</v>
      </c>
      <c r="BO80" s="371">
        <f t="shared" si="130"/>
        <v>1713.0300000000002</v>
      </c>
      <c r="BP80" s="368">
        <f t="shared" si="130"/>
        <v>100</v>
      </c>
      <c r="BQ80" s="369">
        <f t="shared" si="130"/>
        <v>1501.4392752480001</v>
      </c>
      <c r="BR80" s="370">
        <f t="shared" si="130"/>
        <v>211.59072475200006</v>
      </c>
      <c r="BS80" s="371">
        <f t="shared" si="130"/>
        <v>1713.0300000000002</v>
      </c>
      <c r="BT80" s="368">
        <f t="shared" si="130"/>
        <v>100</v>
      </c>
      <c r="BU80" s="369">
        <f t="shared" si="130"/>
        <v>1501.4392752480001</v>
      </c>
      <c r="BV80" s="370">
        <f t="shared" si="130"/>
        <v>211.59072475200006</v>
      </c>
      <c r="BW80" s="371">
        <f t="shared" si="130"/>
        <v>1713.0300000000002</v>
      </c>
      <c r="BX80" s="368">
        <f t="shared" si="130"/>
        <v>100</v>
      </c>
      <c r="BY80" s="369">
        <f t="shared" si="130"/>
        <v>1501.4392752480001</v>
      </c>
      <c r="BZ80" s="370">
        <f t="shared" si="130"/>
        <v>211.59072475200006</v>
      </c>
      <c r="CA80" s="371">
        <f t="shared" si="130"/>
        <v>1713.0300000000002</v>
      </c>
      <c r="CB80" s="368">
        <f t="shared" si="130"/>
        <v>100</v>
      </c>
      <c r="CC80" s="369">
        <f t="shared" si="130"/>
        <v>1501.4392752480001</v>
      </c>
      <c r="CD80" s="370">
        <f t="shared" si="130"/>
        <v>211.59072475200006</v>
      </c>
      <c r="CE80" s="371">
        <f t="shared" si="130"/>
        <v>1713.0300000000002</v>
      </c>
      <c r="CF80" s="368">
        <f t="shared" si="130"/>
        <v>100</v>
      </c>
      <c r="CG80" s="369">
        <f t="shared" si="130"/>
        <v>1501.4392752480001</v>
      </c>
      <c r="CH80" s="370">
        <f t="shared" si="130"/>
        <v>211.59072475200006</v>
      </c>
      <c r="CI80" s="371">
        <f t="shared" si="130"/>
        <v>1713.0300000000002</v>
      </c>
      <c r="CJ80" s="368">
        <f t="shared" ref="CJ80:DC80" si="131">CJ79+CF80</f>
        <v>100</v>
      </c>
      <c r="CK80" s="369">
        <f t="shared" si="131"/>
        <v>1501.4392752480001</v>
      </c>
      <c r="CL80" s="370">
        <f t="shared" si="131"/>
        <v>211.59072475200006</v>
      </c>
      <c r="CM80" s="371">
        <f t="shared" si="131"/>
        <v>1713.0300000000002</v>
      </c>
      <c r="CN80" s="368">
        <f t="shared" si="131"/>
        <v>100</v>
      </c>
      <c r="CO80" s="369">
        <f t="shared" si="131"/>
        <v>1501.4392752480001</v>
      </c>
      <c r="CP80" s="370">
        <f t="shared" si="131"/>
        <v>211.59072475200006</v>
      </c>
      <c r="CQ80" s="371">
        <f t="shared" si="131"/>
        <v>1713.0300000000002</v>
      </c>
      <c r="CR80" s="368">
        <f t="shared" si="131"/>
        <v>100</v>
      </c>
      <c r="CS80" s="369">
        <f t="shared" si="131"/>
        <v>1501.4392752480001</v>
      </c>
      <c r="CT80" s="370">
        <f t="shared" si="131"/>
        <v>211.59072475200006</v>
      </c>
      <c r="CU80" s="371">
        <f t="shared" si="131"/>
        <v>1713.0300000000002</v>
      </c>
      <c r="CV80" s="368">
        <f t="shared" si="131"/>
        <v>100</v>
      </c>
      <c r="CW80" s="369">
        <f t="shared" si="131"/>
        <v>1501.4392752480001</v>
      </c>
      <c r="CX80" s="370">
        <f t="shared" si="131"/>
        <v>211.59072475200006</v>
      </c>
      <c r="CY80" s="371">
        <f t="shared" si="131"/>
        <v>1713.0300000000002</v>
      </c>
      <c r="CZ80" s="368">
        <f t="shared" si="131"/>
        <v>100</v>
      </c>
      <c r="DA80" s="369">
        <f t="shared" si="131"/>
        <v>1501.4392752480001</v>
      </c>
      <c r="DB80" s="370">
        <f t="shared" si="131"/>
        <v>211.59072475200006</v>
      </c>
      <c r="DC80" s="371">
        <f t="shared" si="131"/>
        <v>1713.0300000000002</v>
      </c>
      <c r="DD80"/>
      <c r="DE80"/>
      <c r="DF80"/>
      <c r="DG80"/>
      <c r="DH80"/>
      <c r="DI80"/>
      <c r="DJ80"/>
      <c r="DK80"/>
    </row>
    <row r="81" spans="2:115" ht="12.75" customHeight="1">
      <c r="B81" s="356"/>
      <c r="C81" s="357"/>
      <c r="D81" s="372" t="s">
        <v>59</v>
      </c>
      <c r="E81" s="373" t="s">
        <v>30</v>
      </c>
      <c r="F81" s="75"/>
      <c r="G81" s="374">
        <f>IF(F81=0,0,F81/F$115)</f>
        <v>0</v>
      </c>
      <c r="H81" s="375"/>
      <c r="I81" s="376"/>
      <c r="J81" s="376"/>
      <c r="K81" s="377"/>
      <c r="L81" s="378">
        <f>IF(O81&lt;&gt;0,(O81/$F81)*100,0)</f>
        <v>0</v>
      </c>
      <c r="M81" s="378">
        <f>ROUND(O81*QCI!$R$15,2)</f>
        <v>0</v>
      </c>
      <c r="N81" s="379">
        <f>O81-M81</f>
        <v>0</v>
      </c>
      <c r="O81" s="77"/>
      <c r="P81" s="380">
        <f>IF(S81&lt;&gt;0,(S81/$F81)*100,0)</f>
        <v>0</v>
      </c>
      <c r="Q81" s="378">
        <f>ROUND(S81*QCI!$R$15,2)</f>
        <v>0</v>
      </c>
      <c r="R81" s="378">
        <f>S81-Q81</f>
        <v>0</v>
      </c>
      <c r="S81" s="77"/>
      <c r="T81" s="380">
        <f>IF(W81&lt;&gt;0,(W81/$F81)*100,0)</f>
        <v>0</v>
      </c>
      <c r="U81" s="378">
        <f>ROUND(W81*QCI!$R$15,2)</f>
        <v>0</v>
      </c>
      <c r="V81" s="378">
        <f>W81-U81</f>
        <v>0</v>
      </c>
      <c r="W81" s="77"/>
      <c r="X81" s="380">
        <f>IF(AA81&lt;&gt;0,(AA81/$F81)*100,0)</f>
        <v>0</v>
      </c>
      <c r="Y81" s="378">
        <f>ROUND(AA81*QCI!$R$15,2)</f>
        <v>0</v>
      </c>
      <c r="Z81" s="378">
        <f>AA81-Y81</f>
        <v>0</v>
      </c>
      <c r="AA81" s="77"/>
      <c r="AB81" s="380">
        <f>IF(AE81&lt;&gt;0,(AE81/$F81)*100,0)</f>
        <v>0</v>
      </c>
      <c r="AC81" s="378">
        <f>ROUND(AE81*QCI!$R$15,2)</f>
        <v>0</v>
      </c>
      <c r="AD81" s="378">
        <f>AE81-AC81</f>
        <v>0</v>
      </c>
      <c r="AE81" s="77"/>
      <c r="AF81" s="380">
        <f>IF(AI81&lt;&gt;0,(AI81/$F81)*100,0)</f>
        <v>0</v>
      </c>
      <c r="AG81" s="378">
        <f>ROUND(AI81*QCI!$R$15,2)</f>
        <v>0</v>
      </c>
      <c r="AH81" s="378">
        <f>AI81-AG81</f>
        <v>0</v>
      </c>
      <c r="AI81" s="77"/>
      <c r="AJ81" s="380">
        <f>IF(AM81&lt;&gt;0,(AM81/$F81)*100,0)</f>
        <v>0</v>
      </c>
      <c r="AK81" s="378">
        <f>ROUND(AM81*QCI!$R$15,2)</f>
        <v>0</v>
      </c>
      <c r="AL81" s="378">
        <f>AM81-AK81</f>
        <v>0</v>
      </c>
      <c r="AM81" s="77"/>
      <c r="AN81" s="380">
        <f>IF(AQ81&lt;&gt;0,(AQ81/$F81)*100,0)</f>
        <v>0</v>
      </c>
      <c r="AO81" s="378">
        <f>ROUND(AQ81*QCI!$R$15,2)</f>
        <v>0</v>
      </c>
      <c r="AP81" s="378">
        <f>AQ81-AO81</f>
        <v>0</v>
      </c>
      <c r="AQ81" s="77"/>
      <c r="AR81" s="380">
        <f>IF(AU81&lt;&gt;0,(AU81/$F81)*100,0)</f>
        <v>0</v>
      </c>
      <c r="AS81" s="378">
        <f>ROUND(AU81*QCI!$R$15,2)</f>
        <v>0</v>
      </c>
      <c r="AT81" s="378">
        <f>AU81-AS81</f>
        <v>0</v>
      </c>
      <c r="AU81" s="77"/>
      <c r="AV81" s="380">
        <f>IF(AY81&lt;&gt;0,(AY81/$F81)*100,0)</f>
        <v>0</v>
      </c>
      <c r="AW81" s="378">
        <f>ROUND(AY81*QCI!$R$15,2)</f>
        <v>0</v>
      </c>
      <c r="AX81" s="378">
        <f>AY81-AW81</f>
        <v>0</v>
      </c>
      <c r="AY81" s="77"/>
      <c r="AZ81" s="380">
        <f>IF(BC81&lt;&gt;0,(BC81/$F81)*100,0)</f>
        <v>0</v>
      </c>
      <c r="BA81" s="378">
        <f>ROUND(BC81*QCI!$R$15,2)</f>
        <v>0</v>
      </c>
      <c r="BB81" s="378">
        <f>BC81-BA81</f>
        <v>0</v>
      </c>
      <c r="BC81" s="77"/>
      <c r="BD81" s="380">
        <f>IF(BG81&lt;&gt;0,(BG81/$F81)*100,0)</f>
        <v>0</v>
      </c>
      <c r="BE81" s="378">
        <f>ROUND(BG81*QCI!$R$15,2)</f>
        <v>0</v>
      </c>
      <c r="BF81" s="378">
        <f>BG81-BE81</f>
        <v>0</v>
      </c>
      <c r="BG81" s="77"/>
      <c r="BH81" s="380">
        <f>IF(BK81&lt;&gt;0,(BK81/$F81)*100,0)</f>
        <v>0</v>
      </c>
      <c r="BI81" s="378">
        <f>ROUND(BK81*QCI!$R$15,2)</f>
        <v>0</v>
      </c>
      <c r="BJ81" s="378">
        <f>BK81-BI81</f>
        <v>0</v>
      </c>
      <c r="BK81" s="77"/>
      <c r="BL81" s="380">
        <f>IF(BO81&lt;&gt;0,(BO81/$F81)*100,0)</f>
        <v>0</v>
      </c>
      <c r="BM81" s="378">
        <f>ROUND(BO81*QCI!$R$15,2)</f>
        <v>0</v>
      </c>
      <c r="BN81" s="378">
        <f>BO81-BM81</f>
        <v>0</v>
      </c>
      <c r="BO81" s="77"/>
      <c r="BP81" s="380">
        <f>IF(BS81&lt;&gt;0,(BS81/$F81)*100,0)</f>
        <v>0</v>
      </c>
      <c r="BQ81" s="378">
        <f>ROUND(BS81*QCI!$R$15,2)</f>
        <v>0</v>
      </c>
      <c r="BR81" s="378">
        <f>BS81-BQ81</f>
        <v>0</v>
      </c>
      <c r="BS81" s="77"/>
      <c r="BT81" s="380">
        <f>IF(BW81&lt;&gt;0,(BW81/$F81)*100,0)</f>
        <v>0</v>
      </c>
      <c r="BU81" s="378">
        <f>ROUND(BW81*QCI!$R$15,2)</f>
        <v>0</v>
      </c>
      <c r="BV81" s="378">
        <f>BW81-BU81</f>
        <v>0</v>
      </c>
      <c r="BW81" s="77"/>
      <c r="BX81" s="380">
        <f>IF(CA81&lt;&gt;0,(CA81/$F81)*100,0)</f>
        <v>0</v>
      </c>
      <c r="BY81" s="378">
        <f>ROUND(CA81*QCI!$R$15,2)</f>
        <v>0</v>
      </c>
      <c r="BZ81" s="378">
        <f>CA81-BY81</f>
        <v>0</v>
      </c>
      <c r="CA81" s="77"/>
      <c r="CB81" s="380">
        <f>IF(CE81&lt;&gt;0,(CE81/$F81)*100,0)</f>
        <v>0</v>
      </c>
      <c r="CC81" s="378">
        <f>ROUND(CE81*QCI!$R$15,2)</f>
        <v>0</v>
      </c>
      <c r="CD81" s="378">
        <f>CE81-CC81</f>
        <v>0</v>
      </c>
      <c r="CE81" s="77"/>
      <c r="CF81" s="380">
        <f>IF(CI81&lt;&gt;0,(CI81/$F81)*100,0)</f>
        <v>0</v>
      </c>
      <c r="CG81" s="378">
        <f>ROUND(CI81*QCI!$R$15,2)</f>
        <v>0</v>
      </c>
      <c r="CH81" s="378">
        <f>CI81-CG81</f>
        <v>0</v>
      </c>
      <c r="CI81" s="77"/>
      <c r="CJ81" s="380">
        <f>IF(CM81&lt;&gt;0,(CM81/$F81)*100,0)</f>
        <v>0</v>
      </c>
      <c r="CK81" s="378">
        <f>ROUND(CM81*QCI!$R$15,2)</f>
        <v>0</v>
      </c>
      <c r="CL81" s="378">
        <f>CM81-CK81</f>
        <v>0</v>
      </c>
      <c r="CM81" s="77"/>
      <c r="CN81" s="380">
        <f>IF(CQ81&lt;&gt;0,(CQ81/$F81)*100,0)</f>
        <v>0</v>
      </c>
      <c r="CO81" s="378">
        <f>ROUND(CQ81*QCI!$R$15,2)</f>
        <v>0</v>
      </c>
      <c r="CP81" s="378">
        <f>CQ81-CO81</f>
        <v>0</v>
      </c>
      <c r="CQ81" s="77"/>
      <c r="CR81" s="380">
        <f>IF(CU81&lt;&gt;0,(CU81/$F81)*100,0)</f>
        <v>0</v>
      </c>
      <c r="CS81" s="378">
        <f>ROUND(CU81*QCI!$R$15,2)</f>
        <v>0</v>
      </c>
      <c r="CT81" s="378">
        <f>CU81-CS81</f>
        <v>0</v>
      </c>
      <c r="CU81" s="77"/>
      <c r="CV81" s="380">
        <f>IF(CY81&lt;&gt;0,(CY81/$F81)*100,0)</f>
        <v>0</v>
      </c>
      <c r="CW81" s="378">
        <f>ROUND(CY81*QCI!$R$15,2)</f>
        <v>0</v>
      </c>
      <c r="CX81" s="378">
        <f>CY81-CW81</f>
        <v>0</v>
      </c>
      <c r="CY81" s="77"/>
      <c r="CZ81" s="380">
        <f>IF(DC81&lt;&gt;0,(DC81/$F81)*100,0)</f>
        <v>0</v>
      </c>
      <c r="DA81" s="378">
        <f>ROUND(DC81*QCI!$R$15,2)</f>
        <v>0</v>
      </c>
      <c r="DB81" s="378">
        <f>DC81-DA81</f>
        <v>0</v>
      </c>
      <c r="DC81" s="77"/>
      <c r="DD81"/>
      <c r="DE81"/>
      <c r="DF81"/>
      <c r="DG81"/>
      <c r="DH81"/>
      <c r="DI81"/>
      <c r="DJ81"/>
      <c r="DK81"/>
    </row>
    <row r="82" spans="2:115" ht="12.75" customHeight="1">
      <c r="B82" s="393"/>
      <c r="C82" s="357"/>
      <c r="D82" s="381" t="s">
        <v>60</v>
      </c>
      <c r="E82" s="382" t="s">
        <v>31</v>
      </c>
      <c r="F82" s="383">
        <f>IF(F81=0,F79,F81)</f>
        <v>1713.03</v>
      </c>
      <c r="G82" s="384"/>
      <c r="H82" s="385"/>
      <c r="I82" s="386"/>
      <c r="J82" s="386"/>
      <c r="K82" s="387"/>
      <c r="L82" s="388">
        <f t="shared" ref="L82:W82" si="132">L81+H82</f>
        <v>0</v>
      </c>
      <c r="M82" s="388">
        <f t="shared" si="132"/>
        <v>0</v>
      </c>
      <c r="N82" s="389">
        <f t="shared" si="132"/>
        <v>0</v>
      </c>
      <c r="O82" s="390">
        <f t="shared" si="132"/>
        <v>0</v>
      </c>
      <c r="P82" s="391">
        <f t="shared" si="132"/>
        <v>0</v>
      </c>
      <c r="Q82" s="388">
        <f t="shared" si="132"/>
        <v>0</v>
      </c>
      <c r="R82" s="388">
        <f t="shared" si="132"/>
        <v>0</v>
      </c>
      <c r="S82" s="390">
        <f t="shared" si="132"/>
        <v>0</v>
      </c>
      <c r="T82" s="391">
        <f t="shared" si="132"/>
        <v>0</v>
      </c>
      <c r="U82" s="388">
        <f t="shared" si="132"/>
        <v>0</v>
      </c>
      <c r="V82" s="388">
        <f t="shared" si="132"/>
        <v>0</v>
      </c>
      <c r="W82" s="390">
        <f t="shared" si="132"/>
        <v>0</v>
      </c>
      <c r="X82" s="391">
        <f t="shared" ref="X82:BC82" si="133">X81+T82</f>
        <v>0</v>
      </c>
      <c r="Y82" s="388">
        <f t="shared" si="133"/>
        <v>0</v>
      </c>
      <c r="Z82" s="388">
        <f t="shared" si="133"/>
        <v>0</v>
      </c>
      <c r="AA82" s="390">
        <f t="shared" si="133"/>
        <v>0</v>
      </c>
      <c r="AB82" s="391">
        <f t="shared" si="133"/>
        <v>0</v>
      </c>
      <c r="AC82" s="388">
        <f t="shared" si="133"/>
        <v>0</v>
      </c>
      <c r="AD82" s="388">
        <f t="shared" si="133"/>
        <v>0</v>
      </c>
      <c r="AE82" s="390">
        <f t="shared" si="133"/>
        <v>0</v>
      </c>
      <c r="AF82" s="391">
        <f t="shared" si="133"/>
        <v>0</v>
      </c>
      <c r="AG82" s="388">
        <f t="shared" si="133"/>
        <v>0</v>
      </c>
      <c r="AH82" s="388">
        <f t="shared" si="133"/>
        <v>0</v>
      </c>
      <c r="AI82" s="390">
        <f t="shared" si="133"/>
        <v>0</v>
      </c>
      <c r="AJ82" s="391">
        <f t="shared" si="133"/>
        <v>0</v>
      </c>
      <c r="AK82" s="388">
        <f t="shared" si="133"/>
        <v>0</v>
      </c>
      <c r="AL82" s="388">
        <f t="shared" si="133"/>
        <v>0</v>
      </c>
      <c r="AM82" s="390">
        <f t="shared" si="133"/>
        <v>0</v>
      </c>
      <c r="AN82" s="391">
        <f t="shared" si="133"/>
        <v>0</v>
      </c>
      <c r="AO82" s="388">
        <f t="shared" si="133"/>
        <v>0</v>
      </c>
      <c r="AP82" s="388">
        <f t="shared" si="133"/>
        <v>0</v>
      </c>
      <c r="AQ82" s="390">
        <f t="shared" si="133"/>
        <v>0</v>
      </c>
      <c r="AR82" s="391">
        <f t="shared" si="133"/>
        <v>0</v>
      </c>
      <c r="AS82" s="388">
        <f t="shared" si="133"/>
        <v>0</v>
      </c>
      <c r="AT82" s="388">
        <f t="shared" si="133"/>
        <v>0</v>
      </c>
      <c r="AU82" s="390">
        <f t="shared" si="133"/>
        <v>0</v>
      </c>
      <c r="AV82" s="391">
        <f t="shared" si="133"/>
        <v>0</v>
      </c>
      <c r="AW82" s="388">
        <f t="shared" si="133"/>
        <v>0</v>
      </c>
      <c r="AX82" s="388">
        <f t="shared" si="133"/>
        <v>0</v>
      </c>
      <c r="AY82" s="390">
        <f t="shared" si="133"/>
        <v>0</v>
      </c>
      <c r="AZ82" s="391">
        <f t="shared" si="133"/>
        <v>0</v>
      </c>
      <c r="BA82" s="388">
        <f t="shared" si="133"/>
        <v>0</v>
      </c>
      <c r="BB82" s="388">
        <f t="shared" si="133"/>
        <v>0</v>
      </c>
      <c r="BC82" s="390">
        <f t="shared" si="133"/>
        <v>0</v>
      </c>
      <c r="BD82" s="391">
        <f t="shared" ref="BD82:CI82" si="134">BD81+AZ82</f>
        <v>0</v>
      </c>
      <c r="BE82" s="388">
        <f t="shared" si="134"/>
        <v>0</v>
      </c>
      <c r="BF82" s="388">
        <f t="shared" si="134"/>
        <v>0</v>
      </c>
      <c r="BG82" s="390">
        <f t="shared" si="134"/>
        <v>0</v>
      </c>
      <c r="BH82" s="391">
        <f t="shared" si="134"/>
        <v>0</v>
      </c>
      <c r="BI82" s="388">
        <f t="shared" si="134"/>
        <v>0</v>
      </c>
      <c r="BJ82" s="388">
        <f t="shared" si="134"/>
        <v>0</v>
      </c>
      <c r="BK82" s="390">
        <f t="shared" si="134"/>
        <v>0</v>
      </c>
      <c r="BL82" s="391">
        <f t="shared" si="134"/>
        <v>0</v>
      </c>
      <c r="BM82" s="388">
        <f t="shared" si="134"/>
        <v>0</v>
      </c>
      <c r="BN82" s="388">
        <f t="shared" si="134"/>
        <v>0</v>
      </c>
      <c r="BO82" s="390">
        <f t="shared" si="134"/>
        <v>0</v>
      </c>
      <c r="BP82" s="391">
        <f t="shared" si="134"/>
        <v>0</v>
      </c>
      <c r="BQ82" s="388">
        <f t="shared" si="134"/>
        <v>0</v>
      </c>
      <c r="BR82" s="388">
        <f t="shared" si="134"/>
        <v>0</v>
      </c>
      <c r="BS82" s="390">
        <f t="shared" si="134"/>
        <v>0</v>
      </c>
      <c r="BT82" s="391">
        <f t="shared" si="134"/>
        <v>0</v>
      </c>
      <c r="BU82" s="388">
        <f t="shared" si="134"/>
        <v>0</v>
      </c>
      <c r="BV82" s="388">
        <f t="shared" si="134"/>
        <v>0</v>
      </c>
      <c r="BW82" s="390">
        <f t="shared" si="134"/>
        <v>0</v>
      </c>
      <c r="BX82" s="391">
        <f t="shared" si="134"/>
        <v>0</v>
      </c>
      <c r="BY82" s="388">
        <f t="shared" si="134"/>
        <v>0</v>
      </c>
      <c r="BZ82" s="388">
        <f t="shared" si="134"/>
        <v>0</v>
      </c>
      <c r="CA82" s="390">
        <f t="shared" si="134"/>
        <v>0</v>
      </c>
      <c r="CB82" s="391">
        <f t="shared" si="134"/>
        <v>0</v>
      </c>
      <c r="CC82" s="388">
        <f t="shared" si="134"/>
        <v>0</v>
      </c>
      <c r="CD82" s="388">
        <f t="shared" si="134"/>
        <v>0</v>
      </c>
      <c r="CE82" s="390">
        <f t="shared" si="134"/>
        <v>0</v>
      </c>
      <c r="CF82" s="391">
        <f t="shared" si="134"/>
        <v>0</v>
      </c>
      <c r="CG82" s="388">
        <f t="shared" si="134"/>
        <v>0</v>
      </c>
      <c r="CH82" s="388">
        <f t="shared" si="134"/>
        <v>0</v>
      </c>
      <c r="CI82" s="390">
        <f t="shared" si="134"/>
        <v>0</v>
      </c>
      <c r="CJ82" s="391">
        <f t="shared" ref="CJ82:DC82" si="135">CJ81+CF82</f>
        <v>0</v>
      </c>
      <c r="CK82" s="388">
        <f t="shared" si="135"/>
        <v>0</v>
      </c>
      <c r="CL82" s="388">
        <f t="shared" si="135"/>
        <v>0</v>
      </c>
      <c r="CM82" s="390">
        <f t="shared" si="135"/>
        <v>0</v>
      </c>
      <c r="CN82" s="391">
        <f t="shared" si="135"/>
        <v>0</v>
      </c>
      <c r="CO82" s="388">
        <f t="shared" si="135"/>
        <v>0</v>
      </c>
      <c r="CP82" s="388">
        <f t="shared" si="135"/>
        <v>0</v>
      </c>
      <c r="CQ82" s="390">
        <f t="shared" si="135"/>
        <v>0</v>
      </c>
      <c r="CR82" s="391">
        <f t="shared" si="135"/>
        <v>0</v>
      </c>
      <c r="CS82" s="388">
        <f t="shared" si="135"/>
        <v>0</v>
      </c>
      <c r="CT82" s="388">
        <f t="shared" si="135"/>
        <v>0</v>
      </c>
      <c r="CU82" s="390">
        <f t="shared" si="135"/>
        <v>0</v>
      </c>
      <c r="CV82" s="391">
        <f t="shared" si="135"/>
        <v>0</v>
      </c>
      <c r="CW82" s="388">
        <f t="shared" si="135"/>
        <v>0</v>
      </c>
      <c r="CX82" s="388">
        <f t="shared" si="135"/>
        <v>0</v>
      </c>
      <c r="CY82" s="390">
        <f t="shared" si="135"/>
        <v>0</v>
      </c>
      <c r="CZ82" s="391">
        <f t="shared" si="135"/>
        <v>0</v>
      </c>
      <c r="DA82" s="388">
        <f t="shared" si="135"/>
        <v>0</v>
      </c>
      <c r="DB82" s="388">
        <f t="shared" si="135"/>
        <v>0</v>
      </c>
      <c r="DC82" s="390">
        <f t="shared" si="135"/>
        <v>0</v>
      </c>
      <c r="DD82"/>
      <c r="DE82"/>
      <c r="DF82"/>
      <c r="DG82"/>
      <c r="DH82"/>
      <c r="DI82"/>
      <c r="DJ82"/>
      <c r="DK82"/>
    </row>
    <row r="83" spans="2:115" ht="12.75" customHeight="1">
      <c r="B83" s="340">
        <v>18</v>
      </c>
      <c r="C83" s="392" t="str">
        <f>QCI!C32</f>
        <v xml:space="preserve">SERVIÇOS JÁ EXECUTADOS </v>
      </c>
      <c r="D83" s="342" t="s">
        <v>58</v>
      </c>
      <c r="E83" s="343" t="s">
        <v>28</v>
      </c>
      <c r="F83" s="344">
        <f>QCI!Y32</f>
        <v>123077.8</v>
      </c>
      <c r="G83" s="345">
        <f>CronogFF!G33</f>
        <v>0</v>
      </c>
      <c r="H83" s="346"/>
      <c r="I83" s="347"/>
      <c r="J83" s="347"/>
      <c r="K83" s="348"/>
      <c r="L83" s="349">
        <f>CronogFF!H33</f>
        <v>0</v>
      </c>
      <c r="M83" s="350">
        <f>L83*QCI!$Y32*QCI!$R32/100</f>
        <v>0</v>
      </c>
      <c r="N83" s="351">
        <f>L83/100*QCI!$Y32*(QCI!$U32+QCI!$W32)</f>
        <v>0</v>
      </c>
      <c r="O83" s="352">
        <f>M83+N83</f>
        <v>0</v>
      </c>
      <c r="P83" s="353">
        <f>CronogFF!L33</f>
        <v>0</v>
      </c>
      <c r="Q83" s="354">
        <f>P83*QCI!$Y32*QCI!$R32/100</f>
        <v>0</v>
      </c>
      <c r="R83" s="354">
        <f>P83/100*QCI!$Y32*(QCI!$U32+QCI!$W32)</f>
        <v>0</v>
      </c>
      <c r="S83" s="355">
        <f>Q83+R83</f>
        <v>0</v>
      </c>
      <c r="T83" s="353">
        <f>CronogFF!P33</f>
        <v>0</v>
      </c>
      <c r="U83" s="354">
        <f>T83*QCI!$Y32*QCI!$R32/100</f>
        <v>0</v>
      </c>
      <c r="V83" s="354">
        <f>T83/100*QCI!$Y32*(QCI!$U32+QCI!$W32)</f>
        <v>0</v>
      </c>
      <c r="W83" s="355">
        <f>U83+V83</f>
        <v>0</v>
      </c>
      <c r="X83" s="353">
        <f>CronogFF!T33</f>
        <v>0</v>
      </c>
      <c r="Y83" s="354">
        <f>X83*QCI!$Y32*QCI!$R32/100</f>
        <v>0</v>
      </c>
      <c r="Z83" s="354">
        <f>X83/100*QCI!$Y32*(QCI!$U32+QCI!$W32)</f>
        <v>0</v>
      </c>
      <c r="AA83" s="355">
        <f>Y83+Z83</f>
        <v>0</v>
      </c>
      <c r="AB83" s="353">
        <f>CronogFF!X33</f>
        <v>0</v>
      </c>
      <c r="AC83" s="354">
        <f>AB83*QCI!$Y32*QCI!$R32/100</f>
        <v>0</v>
      </c>
      <c r="AD83" s="354">
        <f>AB83/100*QCI!$Y32*(QCI!$U32+QCI!$W32)</f>
        <v>0</v>
      </c>
      <c r="AE83" s="355">
        <f>AC83+AD83</f>
        <v>0</v>
      </c>
      <c r="AF83" s="353">
        <f>CronogFF!AB33</f>
        <v>0</v>
      </c>
      <c r="AG83" s="354">
        <f>AF83*QCI!$Y32*QCI!$R32/100</f>
        <v>0</v>
      </c>
      <c r="AH83" s="354">
        <f>AF83/100*QCI!$Y32*(QCI!$U32+QCI!$W32)</f>
        <v>0</v>
      </c>
      <c r="AI83" s="355">
        <f>AG83+AH83</f>
        <v>0</v>
      </c>
      <c r="AJ83" s="353">
        <f>CronogFF!AF33</f>
        <v>0</v>
      </c>
      <c r="AK83" s="354">
        <f>AJ83*QCI!$Y32*QCI!$R32/100</f>
        <v>0</v>
      </c>
      <c r="AL83" s="354">
        <f>AJ83/100*QCI!$Y32*(QCI!$U32+QCI!$W32)</f>
        <v>0</v>
      </c>
      <c r="AM83" s="355">
        <f>AK83+AL83</f>
        <v>0</v>
      </c>
      <c r="AN83" s="353">
        <f>CronogFF!AJ33</f>
        <v>0</v>
      </c>
      <c r="AO83" s="354">
        <f>AN83*QCI!$Y32*QCI!$R32/100</f>
        <v>0</v>
      </c>
      <c r="AP83" s="354">
        <f>AN83/100*QCI!$Y32*(QCI!$U32+QCI!$W32)</f>
        <v>0</v>
      </c>
      <c r="AQ83" s="355">
        <f>AO83+AP83</f>
        <v>0</v>
      </c>
      <c r="AR83" s="353">
        <f>CronogFF!AN33</f>
        <v>0</v>
      </c>
      <c r="AS83" s="354">
        <f>AR83*QCI!$Y32*QCI!$R32/100</f>
        <v>0</v>
      </c>
      <c r="AT83" s="354">
        <f>AR83/100*QCI!$Y32*(QCI!$U32+QCI!$W32)</f>
        <v>0</v>
      </c>
      <c r="AU83" s="355">
        <f>AS83+AT83</f>
        <v>0</v>
      </c>
      <c r="AV83" s="353">
        <f>CronogFF!AR33</f>
        <v>0</v>
      </c>
      <c r="AW83" s="354">
        <f>AV83*QCI!$Y32*QCI!$R32/100</f>
        <v>0</v>
      </c>
      <c r="AX83" s="354">
        <f>AV83/100*QCI!$Y32*(QCI!$U32+QCI!$W32)</f>
        <v>0</v>
      </c>
      <c r="AY83" s="355">
        <f>AW83+AX83</f>
        <v>0</v>
      </c>
      <c r="AZ83" s="353">
        <f>CronogFF!AV33</f>
        <v>0</v>
      </c>
      <c r="BA83" s="354">
        <f>AZ83*QCI!$Y32*QCI!$R32/100</f>
        <v>0</v>
      </c>
      <c r="BB83" s="354">
        <f>AZ83/100*QCI!$Y32*(QCI!$U32+QCI!$W32)</f>
        <v>0</v>
      </c>
      <c r="BC83" s="355">
        <f>BA83+BB83</f>
        <v>0</v>
      </c>
      <c r="BD83" s="353">
        <f>CronogFF!AZ33</f>
        <v>0</v>
      </c>
      <c r="BE83" s="354">
        <f>BD83*QCI!$Y32*QCI!$R32/100</f>
        <v>0</v>
      </c>
      <c r="BF83" s="354">
        <f>BD83/100*QCI!$Y32*(QCI!$U32+QCI!$W32)</f>
        <v>0</v>
      </c>
      <c r="BG83" s="355">
        <f>BE83+BF83</f>
        <v>0</v>
      </c>
      <c r="BH83" s="353">
        <f>CronogFF!BD33</f>
        <v>0</v>
      </c>
      <c r="BI83" s="354">
        <f>BH83*QCI!$Y32*QCI!$R32/100</f>
        <v>0</v>
      </c>
      <c r="BJ83" s="354">
        <f>BH83/100*QCI!$Y32*(QCI!$U32+QCI!$W32)</f>
        <v>0</v>
      </c>
      <c r="BK83" s="355">
        <f>BI83+BJ83</f>
        <v>0</v>
      </c>
      <c r="BL83" s="353">
        <f>CronogFF!BH33</f>
        <v>0</v>
      </c>
      <c r="BM83" s="354">
        <f>BL83*QCI!$Y32*QCI!$R32/100</f>
        <v>0</v>
      </c>
      <c r="BN83" s="354">
        <f>BL83/100*QCI!$Y32*(QCI!$U32+QCI!$W32)</f>
        <v>0</v>
      </c>
      <c r="BO83" s="355">
        <f>BM83+BN83</f>
        <v>0</v>
      </c>
      <c r="BP83" s="353">
        <f>CronogFF!BL33</f>
        <v>0</v>
      </c>
      <c r="BQ83" s="354">
        <f>BP83*QCI!$Y32*QCI!$R32/100</f>
        <v>0</v>
      </c>
      <c r="BR83" s="354">
        <f>BP83/100*QCI!$Y32*(QCI!$U32+QCI!$W32)</f>
        <v>0</v>
      </c>
      <c r="BS83" s="355">
        <f>BQ83+BR83</f>
        <v>0</v>
      </c>
      <c r="BT83" s="353">
        <f>CronogFF!BP33</f>
        <v>0</v>
      </c>
      <c r="BU83" s="354">
        <f>BT83*QCI!$Y32*QCI!$R32/100</f>
        <v>0</v>
      </c>
      <c r="BV83" s="354">
        <f>BT83/100*QCI!$Y32*(QCI!$U32+QCI!$W32)</f>
        <v>0</v>
      </c>
      <c r="BW83" s="355">
        <f>BU83+BV83</f>
        <v>0</v>
      </c>
      <c r="BX83" s="353">
        <f>CronogFF!BT33</f>
        <v>0</v>
      </c>
      <c r="BY83" s="354">
        <f>BX83*QCI!$Y32*QCI!$R32/100</f>
        <v>0</v>
      </c>
      <c r="BZ83" s="354">
        <f>BX83/100*QCI!$Y32*(QCI!$U32+QCI!$W32)</f>
        <v>0</v>
      </c>
      <c r="CA83" s="355">
        <f>BY83+BZ83</f>
        <v>0</v>
      </c>
      <c r="CB83" s="353">
        <f>CronogFF!BX33</f>
        <v>0</v>
      </c>
      <c r="CC83" s="354">
        <f>CB83*QCI!$Y32*QCI!$R32/100</f>
        <v>0</v>
      </c>
      <c r="CD83" s="354">
        <f>CB83/100*QCI!$Y32*(QCI!$U32+QCI!$W32)</f>
        <v>0</v>
      </c>
      <c r="CE83" s="355">
        <f>CC83+CD83</f>
        <v>0</v>
      </c>
      <c r="CF83" s="353">
        <f>CronogFF!CB33</f>
        <v>0</v>
      </c>
      <c r="CG83" s="354">
        <f>CF83*QCI!$Y32*QCI!$R32/100</f>
        <v>0</v>
      </c>
      <c r="CH83" s="354">
        <f>CF83/100*QCI!$Y32*(QCI!$U32+QCI!$W32)</f>
        <v>0</v>
      </c>
      <c r="CI83" s="355">
        <f>CG83+CH83</f>
        <v>0</v>
      </c>
      <c r="CJ83" s="353">
        <f>CronogFF!CF33</f>
        <v>0</v>
      </c>
      <c r="CK83" s="354">
        <f>CJ83*QCI!$Y32*QCI!$R32/100</f>
        <v>0</v>
      </c>
      <c r="CL83" s="354">
        <f>CJ83/100*QCI!$Y32*(QCI!$U32+QCI!$W32)</f>
        <v>0</v>
      </c>
      <c r="CM83" s="355">
        <f>CK83+CL83</f>
        <v>0</v>
      </c>
      <c r="CN83" s="353">
        <f>CronogFF!CJ33</f>
        <v>0</v>
      </c>
      <c r="CO83" s="354">
        <f>CN83*QCI!$Y32*QCI!$R32/100</f>
        <v>0</v>
      </c>
      <c r="CP83" s="354">
        <f>CN83/100*QCI!$Y32*(QCI!$U32+QCI!$W32)</f>
        <v>0</v>
      </c>
      <c r="CQ83" s="355">
        <f>CO83+CP83</f>
        <v>0</v>
      </c>
      <c r="CR83" s="353">
        <f>CronogFF!CN33</f>
        <v>0</v>
      </c>
      <c r="CS83" s="354">
        <f>CR83*QCI!$Y32*QCI!$R32/100</f>
        <v>0</v>
      </c>
      <c r="CT83" s="354">
        <f>CR83/100*QCI!$Y32*(QCI!$U32+QCI!$W32)</f>
        <v>0</v>
      </c>
      <c r="CU83" s="355">
        <f>CS83+CT83</f>
        <v>0</v>
      </c>
      <c r="CV83" s="353">
        <f>CronogFF!CR33</f>
        <v>0</v>
      </c>
      <c r="CW83" s="354">
        <f>CV83*QCI!$Y32*QCI!$R32/100</f>
        <v>0</v>
      </c>
      <c r="CX83" s="354">
        <f>CV83/100*QCI!$Y32*(QCI!$U32+QCI!$W32)</f>
        <v>0</v>
      </c>
      <c r="CY83" s="355">
        <f>CW83+CX83</f>
        <v>0</v>
      </c>
      <c r="CZ83" s="353">
        <f>CronogFF!CV33</f>
        <v>0</v>
      </c>
      <c r="DA83" s="354">
        <f>CZ83*QCI!$Y32*QCI!$R32/100</f>
        <v>0</v>
      </c>
      <c r="DB83" s="354">
        <f>CZ83/100*QCI!$Y32*(QCI!$U32+QCI!$W32)</f>
        <v>0</v>
      </c>
      <c r="DC83" s="355">
        <f>DA83+DB83</f>
        <v>0</v>
      </c>
      <c r="DD83"/>
      <c r="DE83"/>
      <c r="DF83"/>
      <c r="DG83"/>
      <c r="DH83"/>
      <c r="DI83"/>
      <c r="DJ83"/>
      <c r="DK83"/>
    </row>
    <row r="84" spans="2:115" ht="12.75" customHeight="1">
      <c r="B84" s="356"/>
      <c r="C84" s="357"/>
      <c r="D84" s="358" t="s">
        <v>58</v>
      </c>
      <c r="E84" s="359" t="s">
        <v>29</v>
      </c>
      <c r="F84" s="360">
        <f>IF(F85&lt;&gt;0,F83-F85,0)</f>
        <v>0</v>
      </c>
      <c r="G84" s="361"/>
      <c r="H84" s="362"/>
      <c r="I84" s="363"/>
      <c r="J84" s="363"/>
      <c r="K84" s="364"/>
      <c r="L84" s="365">
        <f t="shared" ref="L84:W84" si="136">L83+H84</f>
        <v>0</v>
      </c>
      <c r="M84" s="365">
        <f t="shared" si="136"/>
        <v>0</v>
      </c>
      <c r="N84" s="366">
        <f t="shared" si="136"/>
        <v>0</v>
      </c>
      <c r="O84" s="367">
        <f t="shared" si="136"/>
        <v>0</v>
      </c>
      <c r="P84" s="368">
        <f t="shared" si="136"/>
        <v>0</v>
      </c>
      <c r="Q84" s="369">
        <f t="shared" si="136"/>
        <v>0</v>
      </c>
      <c r="R84" s="370">
        <f t="shared" si="136"/>
        <v>0</v>
      </c>
      <c r="S84" s="371">
        <f t="shared" si="136"/>
        <v>0</v>
      </c>
      <c r="T84" s="368">
        <f t="shared" si="136"/>
        <v>0</v>
      </c>
      <c r="U84" s="369">
        <f t="shared" si="136"/>
        <v>0</v>
      </c>
      <c r="V84" s="370">
        <f t="shared" si="136"/>
        <v>0</v>
      </c>
      <c r="W84" s="371">
        <f t="shared" si="136"/>
        <v>0</v>
      </c>
      <c r="X84" s="368">
        <f t="shared" ref="X84:BC84" si="137">X83+T84</f>
        <v>0</v>
      </c>
      <c r="Y84" s="369">
        <f t="shared" si="137"/>
        <v>0</v>
      </c>
      <c r="Z84" s="370">
        <f t="shared" si="137"/>
        <v>0</v>
      </c>
      <c r="AA84" s="371">
        <f t="shared" si="137"/>
        <v>0</v>
      </c>
      <c r="AB84" s="368">
        <f t="shared" si="137"/>
        <v>0</v>
      </c>
      <c r="AC84" s="369">
        <f t="shared" si="137"/>
        <v>0</v>
      </c>
      <c r="AD84" s="370">
        <f t="shared" si="137"/>
        <v>0</v>
      </c>
      <c r="AE84" s="371">
        <f t="shared" si="137"/>
        <v>0</v>
      </c>
      <c r="AF84" s="368">
        <f t="shared" si="137"/>
        <v>0</v>
      </c>
      <c r="AG84" s="369">
        <f t="shared" si="137"/>
        <v>0</v>
      </c>
      <c r="AH84" s="370">
        <f t="shared" si="137"/>
        <v>0</v>
      </c>
      <c r="AI84" s="371">
        <f t="shared" si="137"/>
        <v>0</v>
      </c>
      <c r="AJ84" s="368">
        <f t="shared" si="137"/>
        <v>0</v>
      </c>
      <c r="AK84" s="369">
        <f t="shared" si="137"/>
        <v>0</v>
      </c>
      <c r="AL84" s="370">
        <f t="shared" si="137"/>
        <v>0</v>
      </c>
      <c r="AM84" s="371">
        <f t="shared" si="137"/>
        <v>0</v>
      </c>
      <c r="AN84" s="368">
        <f t="shared" si="137"/>
        <v>0</v>
      </c>
      <c r="AO84" s="369">
        <f t="shared" si="137"/>
        <v>0</v>
      </c>
      <c r="AP84" s="370">
        <f t="shared" si="137"/>
        <v>0</v>
      </c>
      <c r="AQ84" s="371">
        <f t="shared" si="137"/>
        <v>0</v>
      </c>
      <c r="AR84" s="368">
        <f t="shared" si="137"/>
        <v>0</v>
      </c>
      <c r="AS84" s="369">
        <f t="shared" si="137"/>
        <v>0</v>
      </c>
      <c r="AT84" s="370">
        <f t="shared" si="137"/>
        <v>0</v>
      </c>
      <c r="AU84" s="371">
        <f t="shared" si="137"/>
        <v>0</v>
      </c>
      <c r="AV84" s="368">
        <f t="shared" si="137"/>
        <v>0</v>
      </c>
      <c r="AW84" s="369">
        <f t="shared" si="137"/>
        <v>0</v>
      </c>
      <c r="AX84" s="370">
        <f t="shared" si="137"/>
        <v>0</v>
      </c>
      <c r="AY84" s="371">
        <f t="shared" si="137"/>
        <v>0</v>
      </c>
      <c r="AZ84" s="368">
        <f t="shared" si="137"/>
        <v>0</v>
      </c>
      <c r="BA84" s="369">
        <f t="shared" si="137"/>
        <v>0</v>
      </c>
      <c r="BB84" s="370">
        <f t="shared" si="137"/>
        <v>0</v>
      </c>
      <c r="BC84" s="371">
        <f t="shared" si="137"/>
        <v>0</v>
      </c>
      <c r="BD84" s="368">
        <f t="shared" ref="BD84:CI84" si="138">BD83+AZ84</f>
        <v>0</v>
      </c>
      <c r="BE84" s="369">
        <f t="shared" si="138"/>
        <v>0</v>
      </c>
      <c r="BF84" s="370">
        <f t="shared" si="138"/>
        <v>0</v>
      </c>
      <c r="BG84" s="371">
        <f t="shared" si="138"/>
        <v>0</v>
      </c>
      <c r="BH84" s="368">
        <f t="shared" si="138"/>
        <v>0</v>
      </c>
      <c r="BI84" s="369">
        <f t="shared" si="138"/>
        <v>0</v>
      </c>
      <c r="BJ84" s="370">
        <f t="shared" si="138"/>
        <v>0</v>
      </c>
      <c r="BK84" s="371">
        <f t="shared" si="138"/>
        <v>0</v>
      </c>
      <c r="BL84" s="368">
        <f t="shared" si="138"/>
        <v>0</v>
      </c>
      <c r="BM84" s="369">
        <f t="shared" si="138"/>
        <v>0</v>
      </c>
      <c r="BN84" s="370">
        <f t="shared" si="138"/>
        <v>0</v>
      </c>
      <c r="BO84" s="371">
        <f t="shared" si="138"/>
        <v>0</v>
      </c>
      <c r="BP84" s="368">
        <f t="shared" si="138"/>
        <v>0</v>
      </c>
      <c r="BQ84" s="369">
        <f t="shared" si="138"/>
        <v>0</v>
      </c>
      <c r="BR84" s="370">
        <f t="shared" si="138"/>
        <v>0</v>
      </c>
      <c r="BS84" s="371">
        <f t="shared" si="138"/>
        <v>0</v>
      </c>
      <c r="BT84" s="368">
        <f t="shared" si="138"/>
        <v>0</v>
      </c>
      <c r="BU84" s="369">
        <f t="shared" si="138"/>
        <v>0</v>
      </c>
      <c r="BV84" s="370">
        <f t="shared" si="138"/>
        <v>0</v>
      </c>
      <c r="BW84" s="371">
        <f t="shared" si="138"/>
        <v>0</v>
      </c>
      <c r="BX84" s="368">
        <f t="shared" si="138"/>
        <v>0</v>
      </c>
      <c r="BY84" s="369">
        <f t="shared" si="138"/>
        <v>0</v>
      </c>
      <c r="BZ84" s="370">
        <f t="shared" si="138"/>
        <v>0</v>
      </c>
      <c r="CA84" s="371">
        <f t="shared" si="138"/>
        <v>0</v>
      </c>
      <c r="CB84" s="368">
        <f t="shared" si="138"/>
        <v>0</v>
      </c>
      <c r="CC84" s="369">
        <f t="shared" si="138"/>
        <v>0</v>
      </c>
      <c r="CD84" s="370">
        <f t="shared" si="138"/>
        <v>0</v>
      </c>
      <c r="CE84" s="371">
        <f t="shared" si="138"/>
        <v>0</v>
      </c>
      <c r="CF84" s="368">
        <f t="shared" si="138"/>
        <v>0</v>
      </c>
      <c r="CG84" s="369">
        <f t="shared" si="138"/>
        <v>0</v>
      </c>
      <c r="CH84" s="370">
        <f t="shared" si="138"/>
        <v>0</v>
      </c>
      <c r="CI84" s="371">
        <f t="shared" si="138"/>
        <v>0</v>
      </c>
      <c r="CJ84" s="368">
        <f t="shared" ref="CJ84:DC84" si="139">CJ83+CF84</f>
        <v>0</v>
      </c>
      <c r="CK84" s="369">
        <f t="shared" si="139"/>
        <v>0</v>
      </c>
      <c r="CL84" s="370">
        <f t="shared" si="139"/>
        <v>0</v>
      </c>
      <c r="CM84" s="371">
        <f t="shared" si="139"/>
        <v>0</v>
      </c>
      <c r="CN84" s="368">
        <f t="shared" si="139"/>
        <v>0</v>
      </c>
      <c r="CO84" s="369">
        <f t="shared" si="139"/>
        <v>0</v>
      </c>
      <c r="CP84" s="370">
        <f t="shared" si="139"/>
        <v>0</v>
      </c>
      <c r="CQ84" s="371">
        <f t="shared" si="139"/>
        <v>0</v>
      </c>
      <c r="CR84" s="368">
        <f t="shared" si="139"/>
        <v>0</v>
      </c>
      <c r="CS84" s="369">
        <f t="shared" si="139"/>
        <v>0</v>
      </c>
      <c r="CT84" s="370">
        <f t="shared" si="139"/>
        <v>0</v>
      </c>
      <c r="CU84" s="371">
        <f t="shared" si="139"/>
        <v>0</v>
      </c>
      <c r="CV84" s="368">
        <f t="shared" si="139"/>
        <v>0</v>
      </c>
      <c r="CW84" s="369">
        <f t="shared" si="139"/>
        <v>0</v>
      </c>
      <c r="CX84" s="370">
        <f t="shared" si="139"/>
        <v>0</v>
      </c>
      <c r="CY84" s="371">
        <f t="shared" si="139"/>
        <v>0</v>
      </c>
      <c r="CZ84" s="368">
        <f t="shared" si="139"/>
        <v>0</v>
      </c>
      <c r="DA84" s="369">
        <f t="shared" si="139"/>
        <v>0</v>
      </c>
      <c r="DB84" s="370">
        <f t="shared" si="139"/>
        <v>0</v>
      </c>
      <c r="DC84" s="371">
        <f t="shared" si="139"/>
        <v>0</v>
      </c>
      <c r="DD84"/>
      <c r="DE84"/>
      <c r="DF84"/>
      <c r="DG84"/>
      <c r="DH84"/>
      <c r="DI84"/>
      <c r="DJ84"/>
      <c r="DK84"/>
    </row>
    <row r="85" spans="2:115" ht="12.75" customHeight="1">
      <c r="B85" s="356"/>
      <c r="C85" s="357"/>
      <c r="D85" s="372" t="s">
        <v>59</v>
      </c>
      <c r="E85" s="373" t="s">
        <v>30</v>
      </c>
      <c r="F85" s="75"/>
      <c r="G85" s="374">
        <f>IF(F85=0,0,F85/F$115)</f>
        <v>0</v>
      </c>
      <c r="H85" s="375"/>
      <c r="I85" s="376"/>
      <c r="J85" s="376"/>
      <c r="K85" s="377"/>
      <c r="L85" s="378">
        <f>IF(O85&lt;&gt;0,(O85/$F85)*100,0)</f>
        <v>0</v>
      </c>
      <c r="M85" s="378">
        <f>ROUND(O85*QCI!$R$15,2)</f>
        <v>0</v>
      </c>
      <c r="N85" s="379">
        <f>O85-M85</f>
        <v>0</v>
      </c>
      <c r="O85" s="77"/>
      <c r="P85" s="380">
        <f>IF(S85&lt;&gt;0,(S85/$F85)*100,0)</f>
        <v>0</v>
      </c>
      <c r="Q85" s="378">
        <f>ROUND(S85*QCI!$R$15,2)</f>
        <v>0</v>
      </c>
      <c r="R85" s="378">
        <f>S85-Q85</f>
        <v>0</v>
      </c>
      <c r="S85" s="77"/>
      <c r="T85" s="380">
        <f>IF(W85&lt;&gt;0,(W85/$F85)*100,0)</f>
        <v>0</v>
      </c>
      <c r="U85" s="378">
        <f>ROUND(W85*QCI!$R$15,2)</f>
        <v>0</v>
      </c>
      <c r="V85" s="378">
        <f>W85-U85</f>
        <v>0</v>
      </c>
      <c r="W85" s="77"/>
      <c r="X85" s="380">
        <f>IF(AA85&lt;&gt;0,(AA85/$F85)*100,0)</f>
        <v>0</v>
      </c>
      <c r="Y85" s="378">
        <f>ROUND(AA85*QCI!$R$15,2)</f>
        <v>0</v>
      </c>
      <c r="Z85" s="378">
        <f>AA85-Y85</f>
        <v>0</v>
      </c>
      <c r="AA85" s="77"/>
      <c r="AB85" s="380">
        <f>IF(AE85&lt;&gt;0,(AE85/$F85)*100,0)</f>
        <v>0</v>
      </c>
      <c r="AC85" s="378">
        <f>ROUND(AE85*QCI!$R$15,2)</f>
        <v>0</v>
      </c>
      <c r="AD85" s="378">
        <f>AE85-AC85</f>
        <v>0</v>
      </c>
      <c r="AE85" s="77"/>
      <c r="AF85" s="380">
        <f>IF(AI85&lt;&gt;0,(AI85/$F85)*100,0)</f>
        <v>0</v>
      </c>
      <c r="AG85" s="378">
        <f>ROUND(AI85*QCI!$R$15,2)</f>
        <v>0</v>
      </c>
      <c r="AH85" s="378">
        <f>AI85-AG85</f>
        <v>0</v>
      </c>
      <c r="AI85" s="77"/>
      <c r="AJ85" s="380">
        <f>IF(AM85&lt;&gt;0,(AM85/$F85)*100,0)</f>
        <v>0</v>
      </c>
      <c r="AK85" s="378">
        <f>ROUND(AM85*QCI!$R$15,2)</f>
        <v>0</v>
      </c>
      <c r="AL85" s="378">
        <f>AM85-AK85</f>
        <v>0</v>
      </c>
      <c r="AM85" s="77"/>
      <c r="AN85" s="380">
        <f>IF(AQ85&lt;&gt;0,(AQ85/$F85)*100,0)</f>
        <v>0</v>
      </c>
      <c r="AO85" s="378">
        <f>ROUND(AQ85*QCI!$R$15,2)</f>
        <v>0</v>
      </c>
      <c r="AP85" s="378">
        <f>AQ85-AO85</f>
        <v>0</v>
      </c>
      <c r="AQ85" s="77"/>
      <c r="AR85" s="380">
        <f>IF(AU85&lt;&gt;0,(AU85/$F85)*100,0)</f>
        <v>0</v>
      </c>
      <c r="AS85" s="378">
        <f>ROUND(AU85*QCI!$R$15,2)</f>
        <v>0</v>
      </c>
      <c r="AT85" s="378">
        <f>AU85-AS85</f>
        <v>0</v>
      </c>
      <c r="AU85" s="77"/>
      <c r="AV85" s="380">
        <f>IF(AY85&lt;&gt;0,(AY85/$F85)*100,0)</f>
        <v>0</v>
      </c>
      <c r="AW85" s="378">
        <f>ROUND(AY85*QCI!$R$15,2)</f>
        <v>0</v>
      </c>
      <c r="AX85" s="378">
        <f>AY85-AW85</f>
        <v>0</v>
      </c>
      <c r="AY85" s="77"/>
      <c r="AZ85" s="380">
        <f>IF(BC85&lt;&gt;0,(BC85/$F85)*100,0)</f>
        <v>0</v>
      </c>
      <c r="BA85" s="378">
        <f>ROUND(BC85*QCI!$R$15,2)</f>
        <v>0</v>
      </c>
      <c r="BB85" s="378">
        <f>BC85-BA85</f>
        <v>0</v>
      </c>
      <c r="BC85" s="77"/>
      <c r="BD85" s="380">
        <f>IF(BG85&lt;&gt;0,(BG85/$F85)*100,0)</f>
        <v>0</v>
      </c>
      <c r="BE85" s="378">
        <f>ROUND(BG85*QCI!$R$15,2)</f>
        <v>0</v>
      </c>
      <c r="BF85" s="378">
        <f>BG85-BE85</f>
        <v>0</v>
      </c>
      <c r="BG85" s="77"/>
      <c r="BH85" s="380">
        <f>IF(BK85&lt;&gt;0,(BK85/$F85)*100,0)</f>
        <v>0</v>
      </c>
      <c r="BI85" s="378">
        <f>ROUND(BK85*QCI!$R$15,2)</f>
        <v>0</v>
      </c>
      <c r="BJ85" s="378">
        <f>BK85-BI85</f>
        <v>0</v>
      </c>
      <c r="BK85" s="77"/>
      <c r="BL85" s="380">
        <f>IF(BO85&lt;&gt;0,(BO85/$F85)*100,0)</f>
        <v>0</v>
      </c>
      <c r="BM85" s="378">
        <f>ROUND(BO85*QCI!$R$15,2)</f>
        <v>0</v>
      </c>
      <c r="BN85" s="378">
        <f>BO85-BM85</f>
        <v>0</v>
      </c>
      <c r="BO85" s="77"/>
      <c r="BP85" s="380">
        <f>IF(BS85&lt;&gt;0,(BS85/$F85)*100,0)</f>
        <v>0</v>
      </c>
      <c r="BQ85" s="378">
        <f>ROUND(BS85*QCI!$R$15,2)</f>
        <v>0</v>
      </c>
      <c r="BR85" s="378">
        <f>BS85-BQ85</f>
        <v>0</v>
      </c>
      <c r="BS85" s="77"/>
      <c r="BT85" s="380">
        <f>IF(BW85&lt;&gt;0,(BW85/$F85)*100,0)</f>
        <v>0</v>
      </c>
      <c r="BU85" s="378">
        <f>ROUND(BW85*QCI!$R$15,2)</f>
        <v>0</v>
      </c>
      <c r="BV85" s="378">
        <f>BW85-BU85</f>
        <v>0</v>
      </c>
      <c r="BW85" s="77"/>
      <c r="BX85" s="380">
        <f>IF(CA85&lt;&gt;0,(CA85/$F85)*100,0)</f>
        <v>0</v>
      </c>
      <c r="BY85" s="378">
        <f>ROUND(CA85*QCI!$R$15,2)</f>
        <v>0</v>
      </c>
      <c r="BZ85" s="378">
        <f>CA85-BY85</f>
        <v>0</v>
      </c>
      <c r="CA85" s="77"/>
      <c r="CB85" s="380">
        <f>IF(CE85&lt;&gt;0,(CE85/$F85)*100,0)</f>
        <v>0</v>
      </c>
      <c r="CC85" s="378">
        <f>ROUND(CE85*QCI!$R$15,2)</f>
        <v>0</v>
      </c>
      <c r="CD85" s="378">
        <f>CE85-CC85</f>
        <v>0</v>
      </c>
      <c r="CE85" s="77"/>
      <c r="CF85" s="380">
        <f>IF(CI85&lt;&gt;0,(CI85/$F85)*100,0)</f>
        <v>0</v>
      </c>
      <c r="CG85" s="378">
        <f>ROUND(CI85*QCI!$R$15,2)</f>
        <v>0</v>
      </c>
      <c r="CH85" s="378">
        <f>CI85-CG85</f>
        <v>0</v>
      </c>
      <c r="CI85" s="77"/>
      <c r="CJ85" s="380">
        <f>IF(CM85&lt;&gt;0,(CM85/$F85)*100,0)</f>
        <v>0</v>
      </c>
      <c r="CK85" s="378">
        <f>ROUND(CM85*QCI!$R$15,2)</f>
        <v>0</v>
      </c>
      <c r="CL85" s="378">
        <f>CM85-CK85</f>
        <v>0</v>
      </c>
      <c r="CM85" s="77"/>
      <c r="CN85" s="380">
        <f>IF(CQ85&lt;&gt;0,(CQ85/$F85)*100,0)</f>
        <v>0</v>
      </c>
      <c r="CO85" s="378">
        <f>ROUND(CQ85*QCI!$R$15,2)</f>
        <v>0</v>
      </c>
      <c r="CP85" s="378">
        <f>CQ85-CO85</f>
        <v>0</v>
      </c>
      <c r="CQ85" s="77"/>
      <c r="CR85" s="380">
        <f>IF(CU85&lt;&gt;0,(CU85/$F85)*100,0)</f>
        <v>0</v>
      </c>
      <c r="CS85" s="378">
        <f>ROUND(CU85*QCI!$R$15,2)</f>
        <v>0</v>
      </c>
      <c r="CT85" s="378">
        <f>CU85-CS85</f>
        <v>0</v>
      </c>
      <c r="CU85" s="77"/>
      <c r="CV85" s="380">
        <f>IF(CY85&lt;&gt;0,(CY85/$F85)*100,0)</f>
        <v>0</v>
      </c>
      <c r="CW85" s="378">
        <f>ROUND(CY85*QCI!$R$15,2)</f>
        <v>0</v>
      </c>
      <c r="CX85" s="378">
        <f>CY85-CW85</f>
        <v>0</v>
      </c>
      <c r="CY85" s="77"/>
      <c r="CZ85" s="380">
        <f>IF(DC85&lt;&gt;0,(DC85/$F85)*100,0)</f>
        <v>0</v>
      </c>
      <c r="DA85" s="378">
        <f>ROUND(DC85*QCI!$R$15,2)</f>
        <v>0</v>
      </c>
      <c r="DB85" s="378">
        <f>DC85-DA85</f>
        <v>0</v>
      </c>
      <c r="DC85" s="77"/>
      <c r="DD85"/>
      <c r="DE85"/>
      <c r="DF85"/>
      <c r="DG85"/>
      <c r="DH85"/>
      <c r="DI85"/>
      <c r="DJ85"/>
      <c r="DK85"/>
    </row>
    <row r="86" spans="2:115" ht="12.75" customHeight="1">
      <c r="B86" s="393"/>
      <c r="C86" s="357"/>
      <c r="D86" s="381" t="s">
        <v>60</v>
      </c>
      <c r="E86" s="382" t="s">
        <v>31</v>
      </c>
      <c r="F86" s="383">
        <f>IF(F85=0,F83,F85)</f>
        <v>123077.8</v>
      </c>
      <c r="G86" s="384"/>
      <c r="H86" s="385"/>
      <c r="I86" s="386"/>
      <c r="J86" s="386"/>
      <c r="K86" s="387"/>
      <c r="L86" s="388">
        <f t="shared" ref="L86:W86" si="140">L85+H86</f>
        <v>0</v>
      </c>
      <c r="M86" s="388">
        <f t="shared" si="140"/>
        <v>0</v>
      </c>
      <c r="N86" s="389">
        <f t="shared" si="140"/>
        <v>0</v>
      </c>
      <c r="O86" s="390">
        <f t="shared" si="140"/>
        <v>0</v>
      </c>
      <c r="P86" s="391">
        <f t="shared" si="140"/>
        <v>0</v>
      </c>
      <c r="Q86" s="388">
        <f t="shared" si="140"/>
        <v>0</v>
      </c>
      <c r="R86" s="388">
        <f t="shared" si="140"/>
        <v>0</v>
      </c>
      <c r="S86" s="390">
        <f t="shared" si="140"/>
        <v>0</v>
      </c>
      <c r="T86" s="391">
        <f t="shared" si="140"/>
        <v>0</v>
      </c>
      <c r="U86" s="388">
        <f t="shared" si="140"/>
        <v>0</v>
      </c>
      <c r="V86" s="388">
        <f t="shared" si="140"/>
        <v>0</v>
      </c>
      <c r="W86" s="390">
        <f t="shared" si="140"/>
        <v>0</v>
      </c>
      <c r="X86" s="391">
        <f t="shared" ref="X86:BC86" si="141">X85+T86</f>
        <v>0</v>
      </c>
      <c r="Y86" s="388">
        <f t="shared" si="141"/>
        <v>0</v>
      </c>
      <c r="Z86" s="388">
        <f t="shared" si="141"/>
        <v>0</v>
      </c>
      <c r="AA86" s="390">
        <f t="shared" si="141"/>
        <v>0</v>
      </c>
      <c r="AB86" s="391">
        <f t="shared" si="141"/>
        <v>0</v>
      </c>
      <c r="AC86" s="388">
        <f t="shared" si="141"/>
        <v>0</v>
      </c>
      <c r="AD86" s="388">
        <f t="shared" si="141"/>
        <v>0</v>
      </c>
      <c r="AE86" s="390">
        <f t="shared" si="141"/>
        <v>0</v>
      </c>
      <c r="AF86" s="391">
        <f t="shared" si="141"/>
        <v>0</v>
      </c>
      <c r="AG86" s="388">
        <f t="shared" si="141"/>
        <v>0</v>
      </c>
      <c r="AH86" s="388">
        <f t="shared" si="141"/>
        <v>0</v>
      </c>
      <c r="AI86" s="390">
        <f t="shared" si="141"/>
        <v>0</v>
      </c>
      <c r="AJ86" s="391">
        <f t="shared" si="141"/>
        <v>0</v>
      </c>
      <c r="AK86" s="388">
        <f t="shared" si="141"/>
        <v>0</v>
      </c>
      <c r="AL86" s="388">
        <f t="shared" si="141"/>
        <v>0</v>
      </c>
      <c r="AM86" s="390">
        <f t="shared" si="141"/>
        <v>0</v>
      </c>
      <c r="AN86" s="391">
        <f t="shared" si="141"/>
        <v>0</v>
      </c>
      <c r="AO86" s="388">
        <f t="shared" si="141"/>
        <v>0</v>
      </c>
      <c r="AP86" s="388">
        <f t="shared" si="141"/>
        <v>0</v>
      </c>
      <c r="AQ86" s="390">
        <f t="shared" si="141"/>
        <v>0</v>
      </c>
      <c r="AR86" s="391">
        <f t="shared" si="141"/>
        <v>0</v>
      </c>
      <c r="AS86" s="388">
        <f t="shared" si="141"/>
        <v>0</v>
      </c>
      <c r="AT86" s="388">
        <f t="shared" si="141"/>
        <v>0</v>
      </c>
      <c r="AU86" s="390">
        <f t="shared" si="141"/>
        <v>0</v>
      </c>
      <c r="AV86" s="391">
        <f t="shared" si="141"/>
        <v>0</v>
      </c>
      <c r="AW86" s="388">
        <f t="shared" si="141"/>
        <v>0</v>
      </c>
      <c r="AX86" s="388">
        <f t="shared" si="141"/>
        <v>0</v>
      </c>
      <c r="AY86" s="390">
        <f t="shared" si="141"/>
        <v>0</v>
      </c>
      <c r="AZ86" s="391">
        <f t="shared" si="141"/>
        <v>0</v>
      </c>
      <c r="BA86" s="388">
        <f t="shared" si="141"/>
        <v>0</v>
      </c>
      <c r="BB86" s="388">
        <f t="shared" si="141"/>
        <v>0</v>
      </c>
      <c r="BC86" s="390">
        <f t="shared" si="141"/>
        <v>0</v>
      </c>
      <c r="BD86" s="391">
        <f t="shared" ref="BD86:CI86" si="142">BD85+AZ86</f>
        <v>0</v>
      </c>
      <c r="BE86" s="388">
        <f t="shared" si="142"/>
        <v>0</v>
      </c>
      <c r="BF86" s="388">
        <f t="shared" si="142"/>
        <v>0</v>
      </c>
      <c r="BG86" s="390">
        <f t="shared" si="142"/>
        <v>0</v>
      </c>
      <c r="BH86" s="391">
        <f t="shared" si="142"/>
        <v>0</v>
      </c>
      <c r="BI86" s="388">
        <f t="shared" si="142"/>
        <v>0</v>
      </c>
      <c r="BJ86" s="388">
        <f t="shared" si="142"/>
        <v>0</v>
      </c>
      <c r="BK86" s="390">
        <f t="shared" si="142"/>
        <v>0</v>
      </c>
      <c r="BL86" s="391">
        <f t="shared" si="142"/>
        <v>0</v>
      </c>
      <c r="BM86" s="388">
        <f t="shared" si="142"/>
        <v>0</v>
      </c>
      <c r="BN86" s="388">
        <f t="shared" si="142"/>
        <v>0</v>
      </c>
      <c r="BO86" s="390">
        <f t="shared" si="142"/>
        <v>0</v>
      </c>
      <c r="BP86" s="391">
        <f t="shared" si="142"/>
        <v>0</v>
      </c>
      <c r="BQ86" s="388">
        <f t="shared" si="142"/>
        <v>0</v>
      </c>
      <c r="BR86" s="388">
        <f t="shared" si="142"/>
        <v>0</v>
      </c>
      <c r="BS86" s="390">
        <f t="shared" si="142"/>
        <v>0</v>
      </c>
      <c r="BT86" s="391">
        <f t="shared" si="142"/>
        <v>0</v>
      </c>
      <c r="BU86" s="388">
        <f t="shared" si="142"/>
        <v>0</v>
      </c>
      <c r="BV86" s="388">
        <f t="shared" si="142"/>
        <v>0</v>
      </c>
      <c r="BW86" s="390">
        <f t="shared" si="142"/>
        <v>0</v>
      </c>
      <c r="BX86" s="391">
        <f t="shared" si="142"/>
        <v>0</v>
      </c>
      <c r="BY86" s="388">
        <f t="shared" si="142"/>
        <v>0</v>
      </c>
      <c r="BZ86" s="388">
        <f t="shared" si="142"/>
        <v>0</v>
      </c>
      <c r="CA86" s="390">
        <f t="shared" si="142"/>
        <v>0</v>
      </c>
      <c r="CB86" s="391">
        <f t="shared" si="142"/>
        <v>0</v>
      </c>
      <c r="CC86" s="388">
        <f t="shared" si="142"/>
        <v>0</v>
      </c>
      <c r="CD86" s="388">
        <f t="shared" si="142"/>
        <v>0</v>
      </c>
      <c r="CE86" s="390">
        <f t="shared" si="142"/>
        <v>0</v>
      </c>
      <c r="CF86" s="391">
        <f t="shared" si="142"/>
        <v>0</v>
      </c>
      <c r="CG86" s="388">
        <f t="shared" si="142"/>
        <v>0</v>
      </c>
      <c r="CH86" s="388">
        <f t="shared" si="142"/>
        <v>0</v>
      </c>
      <c r="CI86" s="390">
        <f t="shared" si="142"/>
        <v>0</v>
      </c>
      <c r="CJ86" s="391">
        <f t="shared" ref="CJ86:DC86" si="143">CJ85+CF86</f>
        <v>0</v>
      </c>
      <c r="CK86" s="388">
        <f t="shared" si="143"/>
        <v>0</v>
      </c>
      <c r="CL86" s="388">
        <f t="shared" si="143"/>
        <v>0</v>
      </c>
      <c r="CM86" s="390">
        <f t="shared" si="143"/>
        <v>0</v>
      </c>
      <c r="CN86" s="391">
        <f t="shared" si="143"/>
        <v>0</v>
      </c>
      <c r="CO86" s="388">
        <f t="shared" si="143"/>
        <v>0</v>
      </c>
      <c r="CP86" s="388">
        <f t="shared" si="143"/>
        <v>0</v>
      </c>
      <c r="CQ86" s="390">
        <f t="shared" si="143"/>
        <v>0</v>
      </c>
      <c r="CR86" s="391">
        <f t="shared" si="143"/>
        <v>0</v>
      </c>
      <c r="CS86" s="388">
        <f t="shared" si="143"/>
        <v>0</v>
      </c>
      <c r="CT86" s="388">
        <f t="shared" si="143"/>
        <v>0</v>
      </c>
      <c r="CU86" s="390">
        <f t="shared" si="143"/>
        <v>0</v>
      </c>
      <c r="CV86" s="391">
        <f t="shared" si="143"/>
        <v>0</v>
      </c>
      <c r="CW86" s="388">
        <f t="shared" si="143"/>
        <v>0</v>
      </c>
      <c r="CX86" s="388">
        <f t="shared" si="143"/>
        <v>0</v>
      </c>
      <c r="CY86" s="390">
        <f t="shared" si="143"/>
        <v>0</v>
      </c>
      <c r="CZ86" s="391">
        <f t="shared" si="143"/>
        <v>0</v>
      </c>
      <c r="DA86" s="388">
        <f t="shared" si="143"/>
        <v>0</v>
      </c>
      <c r="DB86" s="388">
        <f t="shared" si="143"/>
        <v>0</v>
      </c>
      <c r="DC86" s="390">
        <f t="shared" si="143"/>
        <v>0</v>
      </c>
      <c r="DD86"/>
      <c r="DE86"/>
      <c r="DF86"/>
      <c r="DG86"/>
      <c r="DH86"/>
      <c r="DI86"/>
      <c r="DJ86"/>
      <c r="DK86"/>
    </row>
    <row r="87" spans="2:115" ht="12.75" customHeight="1">
      <c r="B87" s="340">
        <v>19</v>
      </c>
      <c r="C87" s="392" t="str">
        <f>QCI!C33</f>
        <v>(LICITAÇÃO ANTERIOR)</v>
      </c>
      <c r="D87" s="342" t="s">
        <v>58</v>
      </c>
      <c r="E87" s="343" t="s">
        <v>28</v>
      </c>
      <c r="F87" s="344">
        <f>QCI!Y33</f>
        <v>0</v>
      </c>
      <c r="G87" s="345">
        <f>CronogFF!G34</f>
        <v>0</v>
      </c>
      <c r="H87" s="346"/>
      <c r="I87" s="347"/>
      <c r="J87" s="347"/>
      <c r="K87" s="348"/>
      <c r="L87" s="349">
        <f>CronogFF!H34</f>
        <v>0</v>
      </c>
      <c r="M87" s="350">
        <f>L87*QCI!$Y33*QCI!$R33/100</f>
        <v>0</v>
      </c>
      <c r="N87" s="351">
        <f>L87/100*QCI!$Y33*(QCI!$U33+QCI!$W33)</f>
        <v>0</v>
      </c>
      <c r="O87" s="352">
        <f>M87+N87</f>
        <v>0</v>
      </c>
      <c r="P87" s="353">
        <f>CronogFF!L34</f>
        <v>0</v>
      </c>
      <c r="Q87" s="354">
        <f>P87*QCI!$Y33*QCI!$R33/100</f>
        <v>0</v>
      </c>
      <c r="R87" s="354">
        <f>P87/100*QCI!$Y33*(QCI!$U33+QCI!$W33)</f>
        <v>0</v>
      </c>
      <c r="S87" s="355">
        <f>Q87+R87</f>
        <v>0</v>
      </c>
      <c r="T87" s="353">
        <f>CronogFF!P34</f>
        <v>0</v>
      </c>
      <c r="U87" s="354">
        <f>T87*QCI!$Y33*QCI!$R33/100</f>
        <v>0</v>
      </c>
      <c r="V87" s="354">
        <f>T87/100*QCI!$Y33*(QCI!$U33+QCI!$W33)</f>
        <v>0</v>
      </c>
      <c r="W87" s="355">
        <f>U87+V87</f>
        <v>0</v>
      </c>
      <c r="X87" s="353">
        <f>CronogFF!T34</f>
        <v>0</v>
      </c>
      <c r="Y87" s="354">
        <f>X87*QCI!$Y33*QCI!$R33/100</f>
        <v>0</v>
      </c>
      <c r="Z87" s="354">
        <f>X87/100*QCI!$Y33*(QCI!$U33+QCI!$W33)</f>
        <v>0</v>
      </c>
      <c r="AA87" s="355">
        <f>Y87+Z87</f>
        <v>0</v>
      </c>
      <c r="AB87" s="353">
        <f>CronogFF!X34</f>
        <v>0</v>
      </c>
      <c r="AC87" s="354">
        <f>AB87*QCI!$Y33*QCI!$R33/100</f>
        <v>0</v>
      </c>
      <c r="AD87" s="354">
        <f>AB87/100*QCI!$Y33*(QCI!$U33+QCI!$W33)</f>
        <v>0</v>
      </c>
      <c r="AE87" s="355">
        <f>AC87+AD87</f>
        <v>0</v>
      </c>
      <c r="AF87" s="353">
        <f>CronogFF!AB34</f>
        <v>0</v>
      </c>
      <c r="AG87" s="354">
        <f>AF87*QCI!$Y33*QCI!$R33/100</f>
        <v>0</v>
      </c>
      <c r="AH87" s="354">
        <f>AF87/100*QCI!$Y33*(QCI!$U33+QCI!$W33)</f>
        <v>0</v>
      </c>
      <c r="AI87" s="355">
        <f>AG87+AH87</f>
        <v>0</v>
      </c>
      <c r="AJ87" s="353">
        <f>CronogFF!AF34</f>
        <v>0</v>
      </c>
      <c r="AK87" s="354">
        <f>AJ87*QCI!$Y33*QCI!$R33/100</f>
        <v>0</v>
      </c>
      <c r="AL87" s="354">
        <f>AJ87/100*QCI!$Y33*(QCI!$U33+QCI!$W33)</f>
        <v>0</v>
      </c>
      <c r="AM87" s="355">
        <f>AK87+AL87</f>
        <v>0</v>
      </c>
      <c r="AN87" s="353">
        <f>CronogFF!AJ34</f>
        <v>0</v>
      </c>
      <c r="AO87" s="354">
        <f>AN87*QCI!$Y33*QCI!$R33/100</f>
        <v>0</v>
      </c>
      <c r="AP87" s="354">
        <f>AN87/100*QCI!$Y33*(QCI!$U33+QCI!$W33)</f>
        <v>0</v>
      </c>
      <c r="AQ87" s="355">
        <f>AO87+AP87</f>
        <v>0</v>
      </c>
      <c r="AR87" s="353">
        <f>CronogFF!AN34</f>
        <v>0</v>
      </c>
      <c r="AS87" s="354">
        <f>AR87*QCI!$Y33*QCI!$R33/100</f>
        <v>0</v>
      </c>
      <c r="AT87" s="354">
        <f>AR87/100*QCI!$Y33*(QCI!$U33+QCI!$W33)</f>
        <v>0</v>
      </c>
      <c r="AU87" s="355">
        <f>AS87+AT87</f>
        <v>0</v>
      </c>
      <c r="AV87" s="353">
        <f>CronogFF!AR34</f>
        <v>0</v>
      </c>
      <c r="AW87" s="354">
        <f>AV87*QCI!$Y33*QCI!$R33/100</f>
        <v>0</v>
      </c>
      <c r="AX87" s="354">
        <f>AV87/100*QCI!$Y33*(QCI!$U33+QCI!$W33)</f>
        <v>0</v>
      </c>
      <c r="AY87" s="355">
        <f>AW87+AX87</f>
        <v>0</v>
      </c>
      <c r="AZ87" s="353">
        <f>CronogFF!AV34</f>
        <v>0</v>
      </c>
      <c r="BA87" s="354">
        <f>AZ87*QCI!$Y33*QCI!$R33/100</f>
        <v>0</v>
      </c>
      <c r="BB87" s="354">
        <f>AZ87/100*QCI!$Y33*(QCI!$U33+QCI!$W33)</f>
        <v>0</v>
      </c>
      <c r="BC87" s="355">
        <f>BA87+BB87</f>
        <v>0</v>
      </c>
      <c r="BD87" s="353">
        <f>CronogFF!AZ34</f>
        <v>0</v>
      </c>
      <c r="BE87" s="354">
        <f>BD87*QCI!$Y33*QCI!$R33/100</f>
        <v>0</v>
      </c>
      <c r="BF87" s="354">
        <f>BD87/100*QCI!$Y33*(QCI!$U33+QCI!$W33)</f>
        <v>0</v>
      </c>
      <c r="BG87" s="355">
        <f>BE87+BF87</f>
        <v>0</v>
      </c>
      <c r="BH87" s="353">
        <f>CronogFF!BD34</f>
        <v>0</v>
      </c>
      <c r="BI87" s="354">
        <f>BH87*QCI!$Y33*QCI!$R33/100</f>
        <v>0</v>
      </c>
      <c r="BJ87" s="354">
        <f>BH87/100*QCI!$Y33*(QCI!$U33+QCI!$W33)</f>
        <v>0</v>
      </c>
      <c r="BK87" s="355">
        <f>BI87+BJ87</f>
        <v>0</v>
      </c>
      <c r="BL87" s="353">
        <f>CronogFF!BH34</f>
        <v>0</v>
      </c>
      <c r="BM87" s="354">
        <f>BL87*QCI!$Y33*QCI!$R33/100</f>
        <v>0</v>
      </c>
      <c r="BN87" s="354">
        <f>BL87/100*QCI!$Y33*(QCI!$U33+QCI!$W33)</f>
        <v>0</v>
      </c>
      <c r="BO87" s="355">
        <f>BM87+BN87</f>
        <v>0</v>
      </c>
      <c r="BP87" s="353">
        <f>CronogFF!BL34</f>
        <v>0</v>
      </c>
      <c r="BQ87" s="354">
        <f>BP87*QCI!$Y33*QCI!$R33/100</f>
        <v>0</v>
      </c>
      <c r="BR87" s="354">
        <f>BP87/100*QCI!$Y33*(QCI!$U33+QCI!$W33)</f>
        <v>0</v>
      </c>
      <c r="BS87" s="355">
        <f>BQ87+BR87</f>
        <v>0</v>
      </c>
      <c r="BT87" s="353">
        <f>CronogFF!BP34</f>
        <v>0</v>
      </c>
      <c r="BU87" s="354">
        <f>BT87*QCI!$Y33*QCI!$R33/100</f>
        <v>0</v>
      </c>
      <c r="BV87" s="354">
        <f>BT87/100*QCI!$Y33*(QCI!$U33+QCI!$W33)</f>
        <v>0</v>
      </c>
      <c r="BW87" s="355">
        <f>BU87+BV87</f>
        <v>0</v>
      </c>
      <c r="BX87" s="353">
        <f>CronogFF!BT34</f>
        <v>0</v>
      </c>
      <c r="BY87" s="354">
        <f>BX87*QCI!$Y33*QCI!$R33/100</f>
        <v>0</v>
      </c>
      <c r="BZ87" s="354">
        <f>BX87/100*QCI!$Y33*(QCI!$U33+QCI!$W33)</f>
        <v>0</v>
      </c>
      <c r="CA87" s="355">
        <f>BY87+BZ87</f>
        <v>0</v>
      </c>
      <c r="CB87" s="353">
        <f>CronogFF!BX34</f>
        <v>0</v>
      </c>
      <c r="CC87" s="354">
        <f>CB87*QCI!$Y33*QCI!$R33/100</f>
        <v>0</v>
      </c>
      <c r="CD87" s="354">
        <f>CB87/100*QCI!$Y33*(QCI!$U33+QCI!$W33)</f>
        <v>0</v>
      </c>
      <c r="CE87" s="355">
        <f>CC87+CD87</f>
        <v>0</v>
      </c>
      <c r="CF87" s="353">
        <f>CronogFF!CB34</f>
        <v>0</v>
      </c>
      <c r="CG87" s="354">
        <f>CF87*QCI!$Y33*QCI!$R33/100</f>
        <v>0</v>
      </c>
      <c r="CH87" s="354">
        <f>CF87/100*QCI!$Y33*(QCI!$U33+QCI!$W33)</f>
        <v>0</v>
      </c>
      <c r="CI87" s="355">
        <f>CG87+CH87</f>
        <v>0</v>
      </c>
      <c r="CJ87" s="353">
        <f>CronogFF!CF34</f>
        <v>0</v>
      </c>
      <c r="CK87" s="354">
        <f>CJ87*QCI!$Y33*QCI!$R33/100</f>
        <v>0</v>
      </c>
      <c r="CL87" s="354">
        <f>CJ87/100*QCI!$Y33*(QCI!$U33+QCI!$W33)</f>
        <v>0</v>
      </c>
      <c r="CM87" s="355">
        <f>CK87+CL87</f>
        <v>0</v>
      </c>
      <c r="CN87" s="353">
        <f>CronogFF!CJ34</f>
        <v>0</v>
      </c>
      <c r="CO87" s="354">
        <f>CN87*QCI!$Y33*QCI!$R33/100</f>
        <v>0</v>
      </c>
      <c r="CP87" s="354">
        <f>CN87/100*QCI!$Y33*(QCI!$U33+QCI!$W33)</f>
        <v>0</v>
      </c>
      <c r="CQ87" s="355">
        <f>CO87+CP87</f>
        <v>0</v>
      </c>
      <c r="CR87" s="353">
        <f>CronogFF!CN34</f>
        <v>0</v>
      </c>
      <c r="CS87" s="354">
        <f>CR87*QCI!$Y33*QCI!$R33/100</f>
        <v>0</v>
      </c>
      <c r="CT87" s="354">
        <f>CR87/100*QCI!$Y33*(QCI!$U33+QCI!$W33)</f>
        <v>0</v>
      </c>
      <c r="CU87" s="355">
        <f>CS87+CT87</f>
        <v>0</v>
      </c>
      <c r="CV87" s="353">
        <f>CronogFF!CR34</f>
        <v>0</v>
      </c>
      <c r="CW87" s="354">
        <f>CV87*QCI!$Y33*QCI!$R33/100</f>
        <v>0</v>
      </c>
      <c r="CX87" s="354">
        <f>CV87/100*QCI!$Y33*(QCI!$U33+QCI!$W33)</f>
        <v>0</v>
      </c>
      <c r="CY87" s="355">
        <f>CW87+CX87</f>
        <v>0</v>
      </c>
      <c r="CZ87" s="353">
        <f>CronogFF!CV34</f>
        <v>0</v>
      </c>
      <c r="DA87" s="354">
        <f>CZ87*QCI!$Y33*QCI!$R33/100</f>
        <v>0</v>
      </c>
      <c r="DB87" s="354">
        <f>CZ87/100*QCI!$Y33*(QCI!$U33+QCI!$W33)</f>
        <v>0</v>
      </c>
      <c r="DC87" s="355">
        <f>DA87+DB87</f>
        <v>0</v>
      </c>
      <c r="DD87"/>
      <c r="DE87"/>
      <c r="DF87"/>
      <c r="DG87"/>
      <c r="DH87"/>
      <c r="DI87"/>
      <c r="DJ87"/>
      <c r="DK87"/>
    </row>
    <row r="88" spans="2:115" ht="12.75" customHeight="1">
      <c r="B88" s="356"/>
      <c r="C88" s="357"/>
      <c r="D88" s="358" t="s">
        <v>58</v>
      </c>
      <c r="E88" s="359" t="s">
        <v>29</v>
      </c>
      <c r="F88" s="360">
        <f>IF(F89&lt;&gt;0,F87-F89,0)</f>
        <v>0</v>
      </c>
      <c r="G88" s="361"/>
      <c r="H88" s="362"/>
      <c r="I88" s="363"/>
      <c r="J88" s="363"/>
      <c r="K88" s="364"/>
      <c r="L88" s="365">
        <f t="shared" ref="L88:W88" si="144">L87+H88</f>
        <v>0</v>
      </c>
      <c r="M88" s="365">
        <f t="shared" si="144"/>
        <v>0</v>
      </c>
      <c r="N88" s="366">
        <f t="shared" si="144"/>
        <v>0</v>
      </c>
      <c r="O88" s="367">
        <f t="shared" si="144"/>
        <v>0</v>
      </c>
      <c r="P88" s="368">
        <f t="shared" si="144"/>
        <v>0</v>
      </c>
      <c r="Q88" s="369">
        <f t="shared" si="144"/>
        <v>0</v>
      </c>
      <c r="R88" s="370">
        <f t="shared" si="144"/>
        <v>0</v>
      </c>
      <c r="S88" s="371">
        <f t="shared" si="144"/>
        <v>0</v>
      </c>
      <c r="T88" s="368">
        <f t="shared" si="144"/>
        <v>0</v>
      </c>
      <c r="U88" s="369">
        <f t="shared" si="144"/>
        <v>0</v>
      </c>
      <c r="V88" s="370">
        <f t="shared" si="144"/>
        <v>0</v>
      </c>
      <c r="W88" s="371">
        <f t="shared" si="144"/>
        <v>0</v>
      </c>
      <c r="X88" s="368">
        <f t="shared" ref="X88:BC88" si="145">X87+T88</f>
        <v>0</v>
      </c>
      <c r="Y88" s="369">
        <f t="shared" si="145"/>
        <v>0</v>
      </c>
      <c r="Z88" s="370">
        <f t="shared" si="145"/>
        <v>0</v>
      </c>
      <c r="AA88" s="371">
        <f t="shared" si="145"/>
        <v>0</v>
      </c>
      <c r="AB88" s="368">
        <f t="shared" si="145"/>
        <v>0</v>
      </c>
      <c r="AC88" s="369">
        <f t="shared" si="145"/>
        <v>0</v>
      </c>
      <c r="AD88" s="370">
        <f t="shared" si="145"/>
        <v>0</v>
      </c>
      <c r="AE88" s="371">
        <f t="shared" si="145"/>
        <v>0</v>
      </c>
      <c r="AF88" s="368">
        <f t="shared" si="145"/>
        <v>0</v>
      </c>
      <c r="AG88" s="369">
        <f t="shared" si="145"/>
        <v>0</v>
      </c>
      <c r="AH88" s="370">
        <f t="shared" si="145"/>
        <v>0</v>
      </c>
      <c r="AI88" s="371">
        <f t="shared" si="145"/>
        <v>0</v>
      </c>
      <c r="AJ88" s="368">
        <f t="shared" si="145"/>
        <v>0</v>
      </c>
      <c r="AK88" s="369">
        <f t="shared" si="145"/>
        <v>0</v>
      </c>
      <c r="AL88" s="370">
        <f t="shared" si="145"/>
        <v>0</v>
      </c>
      <c r="AM88" s="371">
        <f t="shared" si="145"/>
        <v>0</v>
      </c>
      <c r="AN88" s="368">
        <f t="shared" si="145"/>
        <v>0</v>
      </c>
      <c r="AO88" s="369">
        <f t="shared" si="145"/>
        <v>0</v>
      </c>
      <c r="AP88" s="370">
        <f t="shared" si="145"/>
        <v>0</v>
      </c>
      <c r="AQ88" s="371">
        <f t="shared" si="145"/>
        <v>0</v>
      </c>
      <c r="AR88" s="368">
        <f t="shared" si="145"/>
        <v>0</v>
      </c>
      <c r="AS88" s="369">
        <f t="shared" si="145"/>
        <v>0</v>
      </c>
      <c r="AT88" s="370">
        <f t="shared" si="145"/>
        <v>0</v>
      </c>
      <c r="AU88" s="371">
        <f t="shared" si="145"/>
        <v>0</v>
      </c>
      <c r="AV88" s="368">
        <f t="shared" si="145"/>
        <v>0</v>
      </c>
      <c r="AW88" s="369">
        <f t="shared" si="145"/>
        <v>0</v>
      </c>
      <c r="AX88" s="370">
        <f t="shared" si="145"/>
        <v>0</v>
      </c>
      <c r="AY88" s="371">
        <f t="shared" si="145"/>
        <v>0</v>
      </c>
      <c r="AZ88" s="368">
        <f t="shared" si="145"/>
        <v>0</v>
      </c>
      <c r="BA88" s="369">
        <f t="shared" si="145"/>
        <v>0</v>
      </c>
      <c r="BB88" s="370">
        <f t="shared" si="145"/>
        <v>0</v>
      </c>
      <c r="BC88" s="371">
        <f t="shared" si="145"/>
        <v>0</v>
      </c>
      <c r="BD88" s="368">
        <f t="shared" ref="BD88:CI88" si="146">BD87+AZ88</f>
        <v>0</v>
      </c>
      <c r="BE88" s="369">
        <f t="shared" si="146"/>
        <v>0</v>
      </c>
      <c r="BF88" s="370">
        <f t="shared" si="146"/>
        <v>0</v>
      </c>
      <c r="BG88" s="371">
        <f t="shared" si="146"/>
        <v>0</v>
      </c>
      <c r="BH88" s="368">
        <f t="shared" si="146"/>
        <v>0</v>
      </c>
      <c r="BI88" s="369">
        <f t="shared" si="146"/>
        <v>0</v>
      </c>
      <c r="BJ88" s="370">
        <f t="shared" si="146"/>
        <v>0</v>
      </c>
      <c r="BK88" s="371">
        <f t="shared" si="146"/>
        <v>0</v>
      </c>
      <c r="BL88" s="368">
        <f t="shared" si="146"/>
        <v>0</v>
      </c>
      <c r="BM88" s="369">
        <f t="shared" si="146"/>
        <v>0</v>
      </c>
      <c r="BN88" s="370">
        <f t="shared" si="146"/>
        <v>0</v>
      </c>
      <c r="BO88" s="371">
        <f t="shared" si="146"/>
        <v>0</v>
      </c>
      <c r="BP88" s="368">
        <f t="shared" si="146"/>
        <v>0</v>
      </c>
      <c r="BQ88" s="369">
        <f t="shared" si="146"/>
        <v>0</v>
      </c>
      <c r="BR88" s="370">
        <f t="shared" si="146"/>
        <v>0</v>
      </c>
      <c r="BS88" s="371">
        <f t="shared" si="146"/>
        <v>0</v>
      </c>
      <c r="BT88" s="368">
        <f t="shared" si="146"/>
        <v>0</v>
      </c>
      <c r="BU88" s="369">
        <f t="shared" si="146"/>
        <v>0</v>
      </c>
      <c r="BV88" s="370">
        <f t="shared" si="146"/>
        <v>0</v>
      </c>
      <c r="BW88" s="371">
        <f t="shared" si="146"/>
        <v>0</v>
      </c>
      <c r="BX88" s="368">
        <f t="shared" si="146"/>
        <v>0</v>
      </c>
      <c r="BY88" s="369">
        <f t="shared" si="146"/>
        <v>0</v>
      </c>
      <c r="BZ88" s="370">
        <f t="shared" si="146"/>
        <v>0</v>
      </c>
      <c r="CA88" s="371">
        <f t="shared" si="146"/>
        <v>0</v>
      </c>
      <c r="CB88" s="368">
        <f t="shared" si="146"/>
        <v>0</v>
      </c>
      <c r="CC88" s="369">
        <f t="shared" si="146"/>
        <v>0</v>
      </c>
      <c r="CD88" s="370">
        <f t="shared" si="146"/>
        <v>0</v>
      </c>
      <c r="CE88" s="371">
        <f t="shared" si="146"/>
        <v>0</v>
      </c>
      <c r="CF88" s="368">
        <f t="shared" si="146"/>
        <v>0</v>
      </c>
      <c r="CG88" s="369">
        <f t="shared" si="146"/>
        <v>0</v>
      </c>
      <c r="CH88" s="370">
        <f t="shared" si="146"/>
        <v>0</v>
      </c>
      <c r="CI88" s="371">
        <f t="shared" si="146"/>
        <v>0</v>
      </c>
      <c r="CJ88" s="368">
        <f t="shared" ref="CJ88:DC88" si="147">CJ87+CF88</f>
        <v>0</v>
      </c>
      <c r="CK88" s="369">
        <f t="shared" si="147"/>
        <v>0</v>
      </c>
      <c r="CL88" s="370">
        <f t="shared" si="147"/>
        <v>0</v>
      </c>
      <c r="CM88" s="371">
        <f t="shared" si="147"/>
        <v>0</v>
      </c>
      <c r="CN88" s="368">
        <f t="shared" si="147"/>
        <v>0</v>
      </c>
      <c r="CO88" s="369">
        <f t="shared" si="147"/>
        <v>0</v>
      </c>
      <c r="CP88" s="370">
        <f t="shared" si="147"/>
        <v>0</v>
      </c>
      <c r="CQ88" s="371">
        <f t="shared" si="147"/>
        <v>0</v>
      </c>
      <c r="CR88" s="368">
        <f t="shared" si="147"/>
        <v>0</v>
      </c>
      <c r="CS88" s="369">
        <f t="shared" si="147"/>
        <v>0</v>
      </c>
      <c r="CT88" s="370">
        <f t="shared" si="147"/>
        <v>0</v>
      </c>
      <c r="CU88" s="371">
        <f t="shared" si="147"/>
        <v>0</v>
      </c>
      <c r="CV88" s="368">
        <f t="shared" si="147"/>
        <v>0</v>
      </c>
      <c r="CW88" s="369">
        <f t="shared" si="147"/>
        <v>0</v>
      </c>
      <c r="CX88" s="370">
        <f t="shared" si="147"/>
        <v>0</v>
      </c>
      <c r="CY88" s="371">
        <f t="shared" si="147"/>
        <v>0</v>
      </c>
      <c r="CZ88" s="368">
        <f t="shared" si="147"/>
        <v>0</v>
      </c>
      <c r="DA88" s="369">
        <f t="shared" si="147"/>
        <v>0</v>
      </c>
      <c r="DB88" s="370">
        <f t="shared" si="147"/>
        <v>0</v>
      </c>
      <c r="DC88" s="371">
        <f t="shared" si="147"/>
        <v>0</v>
      </c>
      <c r="DD88"/>
      <c r="DE88"/>
      <c r="DF88"/>
      <c r="DG88"/>
      <c r="DH88"/>
      <c r="DI88"/>
      <c r="DJ88"/>
      <c r="DK88"/>
    </row>
    <row r="89" spans="2:115" ht="12.75" customHeight="1">
      <c r="B89" s="356"/>
      <c r="C89" s="357"/>
      <c r="D89" s="372" t="s">
        <v>59</v>
      </c>
      <c r="E89" s="373" t="s">
        <v>30</v>
      </c>
      <c r="F89" s="75"/>
      <c r="G89" s="374">
        <f>IF(F89=0,0,F89/F$115)</f>
        <v>0</v>
      </c>
      <c r="H89" s="375"/>
      <c r="I89" s="376"/>
      <c r="J89" s="376"/>
      <c r="K89" s="377"/>
      <c r="L89" s="378">
        <f>IF(O89&lt;&gt;0,(O89/$F89)*100,0)</f>
        <v>0</v>
      </c>
      <c r="M89" s="378">
        <f>ROUND(O89*QCI!$R$15,2)</f>
        <v>0</v>
      </c>
      <c r="N89" s="379">
        <f>O89-M89</f>
        <v>0</v>
      </c>
      <c r="O89" s="77"/>
      <c r="P89" s="380">
        <f>IF(S89&lt;&gt;0,(S89/$F89)*100,0)</f>
        <v>0</v>
      </c>
      <c r="Q89" s="378">
        <f>ROUND(S89*QCI!$R$15,2)</f>
        <v>0</v>
      </c>
      <c r="R89" s="378">
        <f>S89-Q89</f>
        <v>0</v>
      </c>
      <c r="S89" s="77"/>
      <c r="T89" s="380">
        <f>IF(W89&lt;&gt;0,(W89/$F89)*100,0)</f>
        <v>0</v>
      </c>
      <c r="U89" s="378">
        <f>ROUND(W89*QCI!$R$15,2)</f>
        <v>0</v>
      </c>
      <c r="V89" s="378">
        <f>W89-U89</f>
        <v>0</v>
      </c>
      <c r="W89" s="77"/>
      <c r="X89" s="380">
        <f>IF(AA89&lt;&gt;0,(AA89/$F89)*100,0)</f>
        <v>0</v>
      </c>
      <c r="Y89" s="378">
        <f>ROUND(AA89*QCI!$R$15,2)</f>
        <v>0</v>
      </c>
      <c r="Z89" s="378">
        <f>AA89-Y89</f>
        <v>0</v>
      </c>
      <c r="AA89" s="77"/>
      <c r="AB89" s="380">
        <f>IF(AE89&lt;&gt;0,(AE89/$F89)*100,0)</f>
        <v>0</v>
      </c>
      <c r="AC89" s="378">
        <f>ROUND(AE89*QCI!$R$15,2)</f>
        <v>0</v>
      </c>
      <c r="AD89" s="378">
        <f>AE89-AC89</f>
        <v>0</v>
      </c>
      <c r="AE89" s="77"/>
      <c r="AF89" s="380">
        <f>IF(AI89&lt;&gt;0,(AI89/$F89)*100,0)</f>
        <v>0</v>
      </c>
      <c r="AG89" s="378">
        <f>ROUND(AI89*QCI!$R$15,2)</f>
        <v>0</v>
      </c>
      <c r="AH89" s="378">
        <f>AI89-AG89</f>
        <v>0</v>
      </c>
      <c r="AI89" s="77"/>
      <c r="AJ89" s="380">
        <f>IF(AM89&lt;&gt;0,(AM89/$F89)*100,0)</f>
        <v>0</v>
      </c>
      <c r="AK89" s="378">
        <f>ROUND(AM89*QCI!$R$15,2)</f>
        <v>0</v>
      </c>
      <c r="AL89" s="378">
        <f>AM89-AK89</f>
        <v>0</v>
      </c>
      <c r="AM89" s="77"/>
      <c r="AN89" s="380">
        <f>IF(AQ89&lt;&gt;0,(AQ89/$F89)*100,0)</f>
        <v>0</v>
      </c>
      <c r="AO89" s="378">
        <f>ROUND(AQ89*QCI!$R$15,2)</f>
        <v>0</v>
      </c>
      <c r="AP89" s="378">
        <f>AQ89-AO89</f>
        <v>0</v>
      </c>
      <c r="AQ89" s="77"/>
      <c r="AR89" s="380">
        <f>IF(AU89&lt;&gt;0,(AU89/$F89)*100,0)</f>
        <v>0</v>
      </c>
      <c r="AS89" s="378">
        <f>ROUND(AU89*QCI!$R$15,2)</f>
        <v>0</v>
      </c>
      <c r="AT89" s="378">
        <f>AU89-AS89</f>
        <v>0</v>
      </c>
      <c r="AU89" s="77"/>
      <c r="AV89" s="380">
        <f>IF(AY89&lt;&gt;0,(AY89/$F89)*100,0)</f>
        <v>0</v>
      </c>
      <c r="AW89" s="378">
        <f>ROUND(AY89*QCI!$R$15,2)</f>
        <v>0</v>
      </c>
      <c r="AX89" s="378">
        <f>AY89-AW89</f>
        <v>0</v>
      </c>
      <c r="AY89" s="77"/>
      <c r="AZ89" s="380">
        <f>IF(BC89&lt;&gt;0,(BC89/$F89)*100,0)</f>
        <v>0</v>
      </c>
      <c r="BA89" s="378">
        <f>ROUND(BC89*QCI!$R$15,2)</f>
        <v>0</v>
      </c>
      <c r="BB89" s="378">
        <f>BC89-BA89</f>
        <v>0</v>
      </c>
      <c r="BC89" s="77"/>
      <c r="BD89" s="380">
        <f>IF(BG89&lt;&gt;0,(BG89/$F89)*100,0)</f>
        <v>0</v>
      </c>
      <c r="BE89" s="378">
        <f>ROUND(BG89*QCI!$R$15,2)</f>
        <v>0</v>
      </c>
      <c r="BF89" s="378">
        <f>BG89-BE89</f>
        <v>0</v>
      </c>
      <c r="BG89" s="77"/>
      <c r="BH89" s="380">
        <f>IF(BK89&lt;&gt;0,(BK89/$F89)*100,0)</f>
        <v>0</v>
      </c>
      <c r="BI89" s="378">
        <f>ROUND(BK89*QCI!$R$15,2)</f>
        <v>0</v>
      </c>
      <c r="BJ89" s="378">
        <f>BK89-BI89</f>
        <v>0</v>
      </c>
      <c r="BK89" s="77"/>
      <c r="BL89" s="380">
        <f>IF(BO89&lt;&gt;0,(BO89/$F89)*100,0)</f>
        <v>0</v>
      </c>
      <c r="BM89" s="378">
        <f>ROUND(BO89*QCI!$R$15,2)</f>
        <v>0</v>
      </c>
      <c r="BN89" s="378">
        <f>BO89-BM89</f>
        <v>0</v>
      </c>
      <c r="BO89" s="77"/>
      <c r="BP89" s="380">
        <f>IF(BS89&lt;&gt;0,(BS89/$F89)*100,0)</f>
        <v>0</v>
      </c>
      <c r="BQ89" s="378">
        <f>ROUND(BS89*QCI!$R$15,2)</f>
        <v>0</v>
      </c>
      <c r="BR89" s="378">
        <f>BS89-BQ89</f>
        <v>0</v>
      </c>
      <c r="BS89" s="77"/>
      <c r="BT89" s="380">
        <f>IF(BW89&lt;&gt;0,(BW89/$F89)*100,0)</f>
        <v>0</v>
      </c>
      <c r="BU89" s="378">
        <f>ROUND(BW89*QCI!$R$15,2)</f>
        <v>0</v>
      </c>
      <c r="BV89" s="378">
        <f>BW89-BU89</f>
        <v>0</v>
      </c>
      <c r="BW89" s="77"/>
      <c r="BX89" s="380">
        <f>IF(CA89&lt;&gt;0,(CA89/$F89)*100,0)</f>
        <v>0</v>
      </c>
      <c r="BY89" s="378">
        <f>ROUND(CA89*QCI!$R$15,2)</f>
        <v>0</v>
      </c>
      <c r="BZ89" s="378">
        <f>CA89-BY89</f>
        <v>0</v>
      </c>
      <c r="CA89" s="77"/>
      <c r="CB89" s="380">
        <f>IF(CE89&lt;&gt;0,(CE89/$F89)*100,0)</f>
        <v>0</v>
      </c>
      <c r="CC89" s="378">
        <f>ROUND(CE89*QCI!$R$15,2)</f>
        <v>0</v>
      </c>
      <c r="CD89" s="378">
        <f>CE89-CC89</f>
        <v>0</v>
      </c>
      <c r="CE89" s="77"/>
      <c r="CF89" s="380">
        <f>IF(CI89&lt;&gt;0,(CI89/$F89)*100,0)</f>
        <v>0</v>
      </c>
      <c r="CG89" s="378">
        <f>ROUND(CI89*QCI!$R$15,2)</f>
        <v>0</v>
      </c>
      <c r="CH89" s="378">
        <f>CI89-CG89</f>
        <v>0</v>
      </c>
      <c r="CI89" s="77"/>
      <c r="CJ89" s="380">
        <f>IF(CM89&lt;&gt;0,(CM89/$F89)*100,0)</f>
        <v>0</v>
      </c>
      <c r="CK89" s="378">
        <f>ROUND(CM89*QCI!$R$15,2)</f>
        <v>0</v>
      </c>
      <c r="CL89" s="378">
        <f>CM89-CK89</f>
        <v>0</v>
      </c>
      <c r="CM89" s="77"/>
      <c r="CN89" s="380">
        <f>IF(CQ89&lt;&gt;0,(CQ89/$F89)*100,0)</f>
        <v>0</v>
      </c>
      <c r="CO89" s="378">
        <f>ROUND(CQ89*QCI!$R$15,2)</f>
        <v>0</v>
      </c>
      <c r="CP89" s="378">
        <f>CQ89-CO89</f>
        <v>0</v>
      </c>
      <c r="CQ89" s="77"/>
      <c r="CR89" s="380">
        <f>IF(CU89&lt;&gt;0,(CU89/$F89)*100,0)</f>
        <v>0</v>
      </c>
      <c r="CS89" s="378">
        <f>ROUND(CU89*QCI!$R$15,2)</f>
        <v>0</v>
      </c>
      <c r="CT89" s="378">
        <f>CU89-CS89</f>
        <v>0</v>
      </c>
      <c r="CU89" s="77"/>
      <c r="CV89" s="380">
        <f>IF(CY89&lt;&gt;0,(CY89/$F89)*100,0)</f>
        <v>0</v>
      </c>
      <c r="CW89" s="378">
        <f>ROUND(CY89*QCI!$R$15,2)</f>
        <v>0</v>
      </c>
      <c r="CX89" s="378">
        <f>CY89-CW89</f>
        <v>0</v>
      </c>
      <c r="CY89" s="77"/>
      <c r="CZ89" s="380">
        <f>IF(DC89&lt;&gt;0,(DC89/$F89)*100,0)</f>
        <v>0</v>
      </c>
      <c r="DA89" s="378">
        <f>ROUND(DC89*QCI!$R$15,2)</f>
        <v>0</v>
      </c>
      <c r="DB89" s="378">
        <f>DC89-DA89</f>
        <v>0</v>
      </c>
      <c r="DC89" s="77"/>
      <c r="DD89"/>
      <c r="DE89"/>
      <c r="DF89"/>
      <c r="DG89"/>
      <c r="DH89"/>
      <c r="DI89"/>
      <c r="DJ89"/>
      <c r="DK89"/>
    </row>
    <row r="90" spans="2:115" ht="12.75" customHeight="1">
      <c r="B90" s="393"/>
      <c r="C90" s="357"/>
      <c r="D90" s="381" t="s">
        <v>60</v>
      </c>
      <c r="E90" s="382" t="s">
        <v>31</v>
      </c>
      <c r="F90" s="383">
        <f>IF(F89=0,F87,F89)</f>
        <v>0</v>
      </c>
      <c r="G90" s="384"/>
      <c r="H90" s="385"/>
      <c r="I90" s="386"/>
      <c r="J90" s="386"/>
      <c r="K90" s="387"/>
      <c r="L90" s="388">
        <f t="shared" ref="L90:W90" si="148">L89+H90</f>
        <v>0</v>
      </c>
      <c r="M90" s="388">
        <f t="shared" si="148"/>
        <v>0</v>
      </c>
      <c r="N90" s="389">
        <f t="shared" si="148"/>
        <v>0</v>
      </c>
      <c r="O90" s="390">
        <f t="shared" si="148"/>
        <v>0</v>
      </c>
      <c r="P90" s="391">
        <f t="shared" si="148"/>
        <v>0</v>
      </c>
      <c r="Q90" s="388">
        <f t="shared" si="148"/>
        <v>0</v>
      </c>
      <c r="R90" s="388">
        <f t="shared" si="148"/>
        <v>0</v>
      </c>
      <c r="S90" s="390">
        <f t="shared" si="148"/>
        <v>0</v>
      </c>
      <c r="T90" s="391">
        <f t="shared" si="148"/>
        <v>0</v>
      </c>
      <c r="U90" s="388">
        <f t="shared" si="148"/>
        <v>0</v>
      </c>
      <c r="V90" s="388">
        <f t="shared" si="148"/>
        <v>0</v>
      </c>
      <c r="W90" s="390">
        <f t="shared" si="148"/>
        <v>0</v>
      </c>
      <c r="X90" s="391">
        <f t="shared" ref="X90:BC90" si="149">X89+T90</f>
        <v>0</v>
      </c>
      <c r="Y90" s="388">
        <f t="shared" si="149"/>
        <v>0</v>
      </c>
      <c r="Z90" s="388">
        <f t="shared" si="149"/>
        <v>0</v>
      </c>
      <c r="AA90" s="390">
        <f t="shared" si="149"/>
        <v>0</v>
      </c>
      <c r="AB90" s="391">
        <f t="shared" si="149"/>
        <v>0</v>
      </c>
      <c r="AC90" s="388">
        <f t="shared" si="149"/>
        <v>0</v>
      </c>
      <c r="AD90" s="388">
        <f t="shared" si="149"/>
        <v>0</v>
      </c>
      <c r="AE90" s="390">
        <f t="shared" si="149"/>
        <v>0</v>
      </c>
      <c r="AF90" s="391">
        <f t="shared" si="149"/>
        <v>0</v>
      </c>
      <c r="AG90" s="388">
        <f t="shared" si="149"/>
        <v>0</v>
      </c>
      <c r="AH90" s="388">
        <f t="shared" si="149"/>
        <v>0</v>
      </c>
      <c r="AI90" s="390">
        <f t="shared" si="149"/>
        <v>0</v>
      </c>
      <c r="AJ90" s="391">
        <f t="shared" si="149"/>
        <v>0</v>
      </c>
      <c r="AK90" s="388">
        <f t="shared" si="149"/>
        <v>0</v>
      </c>
      <c r="AL90" s="388">
        <f t="shared" si="149"/>
        <v>0</v>
      </c>
      <c r="AM90" s="390">
        <f t="shared" si="149"/>
        <v>0</v>
      </c>
      <c r="AN90" s="391">
        <f t="shared" si="149"/>
        <v>0</v>
      </c>
      <c r="AO90" s="388">
        <f t="shared" si="149"/>
        <v>0</v>
      </c>
      <c r="AP90" s="388">
        <f t="shared" si="149"/>
        <v>0</v>
      </c>
      <c r="AQ90" s="390">
        <f t="shared" si="149"/>
        <v>0</v>
      </c>
      <c r="AR90" s="391">
        <f t="shared" si="149"/>
        <v>0</v>
      </c>
      <c r="AS90" s="388">
        <f t="shared" si="149"/>
        <v>0</v>
      </c>
      <c r="AT90" s="388">
        <f t="shared" si="149"/>
        <v>0</v>
      </c>
      <c r="AU90" s="390">
        <f t="shared" si="149"/>
        <v>0</v>
      </c>
      <c r="AV90" s="391">
        <f t="shared" si="149"/>
        <v>0</v>
      </c>
      <c r="AW90" s="388">
        <f t="shared" si="149"/>
        <v>0</v>
      </c>
      <c r="AX90" s="388">
        <f t="shared" si="149"/>
        <v>0</v>
      </c>
      <c r="AY90" s="390">
        <f t="shared" si="149"/>
        <v>0</v>
      </c>
      <c r="AZ90" s="391">
        <f t="shared" si="149"/>
        <v>0</v>
      </c>
      <c r="BA90" s="388">
        <f t="shared" si="149"/>
        <v>0</v>
      </c>
      <c r="BB90" s="388">
        <f t="shared" si="149"/>
        <v>0</v>
      </c>
      <c r="BC90" s="390">
        <f t="shared" si="149"/>
        <v>0</v>
      </c>
      <c r="BD90" s="391">
        <f t="shared" ref="BD90:CI90" si="150">BD89+AZ90</f>
        <v>0</v>
      </c>
      <c r="BE90" s="388">
        <f t="shared" si="150"/>
        <v>0</v>
      </c>
      <c r="BF90" s="388">
        <f t="shared" si="150"/>
        <v>0</v>
      </c>
      <c r="BG90" s="390">
        <f t="shared" si="150"/>
        <v>0</v>
      </c>
      <c r="BH90" s="391">
        <f t="shared" si="150"/>
        <v>0</v>
      </c>
      <c r="BI90" s="388">
        <f t="shared" si="150"/>
        <v>0</v>
      </c>
      <c r="BJ90" s="388">
        <f t="shared" si="150"/>
        <v>0</v>
      </c>
      <c r="BK90" s="390">
        <f t="shared" si="150"/>
        <v>0</v>
      </c>
      <c r="BL90" s="391">
        <f t="shared" si="150"/>
        <v>0</v>
      </c>
      <c r="BM90" s="388">
        <f t="shared" si="150"/>
        <v>0</v>
      </c>
      <c r="BN90" s="388">
        <f t="shared" si="150"/>
        <v>0</v>
      </c>
      <c r="BO90" s="390">
        <f t="shared" si="150"/>
        <v>0</v>
      </c>
      <c r="BP90" s="391">
        <f t="shared" si="150"/>
        <v>0</v>
      </c>
      <c r="BQ90" s="388">
        <f t="shared" si="150"/>
        <v>0</v>
      </c>
      <c r="BR90" s="388">
        <f t="shared" si="150"/>
        <v>0</v>
      </c>
      <c r="BS90" s="390">
        <f t="shared" si="150"/>
        <v>0</v>
      </c>
      <c r="BT90" s="391">
        <f t="shared" si="150"/>
        <v>0</v>
      </c>
      <c r="BU90" s="388">
        <f t="shared" si="150"/>
        <v>0</v>
      </c>
      <c r="BV90" s="388">
        <f t="shared" si="150"/>
        <v>0</v>
      </c>
      <c r="BW90" s="390">
        <f t="shared" si="150"/>
        <v>0</v>
      </c>
      <c r="BX90" s="391">
        <f t="shared" si="150"/>
        <v>0</v>
      </c>
      <c r="BY90" s="388">
        <f t="shared" si="150"/>
        <v>0</v>
      </c>
      <c r="BZ90" s="388">
        <f t="shared" si="150"/>
        <v>0</v>
      </c>
      <c r="CA90" s="390">
        <f t="shared" si="150"/>
        <v>0</v>
      </c>
      <c r="CB90" s="391">
        <f t="shared" si="150"/>
        <v>0</v>
      </c>
      <c r="CC90" s="388">
        <f t="shared" si="150"/>
        <v>0</v>
      </c>
      <c r="CD90" s="388">
        <f t="shared" si="150"/>
        <v>0</v>
      </c>
      <c r="CE90" s="390">
        <f t="shared" si="150"/>
        <v>0</v>
      </c>
      <c r="CF90" s="391">
        <f t="shared" si="150"/>
        <v>0</v>
      </c>
      <c r="CG90" s="388">
        <f t="shared" si="150"/>
        <v>0</v>
      </c>
      <c r="CH90" s="388">
        <f t="shared" si="150"/>
        <v>0</v>
      </c>
      <c r="CI90" s="390">
        <f t="shared" si="150"/>
        <v>0</v>
      </c>
      <c r="CJ90" s="391">
        <f t="shared" ref="CJ90:DC90" si="151">CJ89+CF90</f>
        <v>0</v>
      </c>
      <c r="CK90" s="388">
        <f t="shared" si="151"/>
        <v>0</v>
      </c>
      <c r="CL90" s="388">
        <f t="shared" si="151"/>
        <v>0</v>
      </c>
      <c r="CM90" s="390">
        <f t="shared" si="151"/>
        <v>0</v>
      </c>
      <c r="CN90" s="391">
        <f t="shared" si="151"/>
        <v>0</v>
      </c>
      <c r="CO90" s="388">
        <f t="shared" si="151"/>
        <v>0</v>
      </c>
      <c r="CP90" s="388">
        <f t="shared" si="151"/>
        <v>0</v>
      </c>
      <c r="CQ90" s="390">
        <f t="shared" si="151"/>
        <v>0</v>
      </c>
      <c r="CR90" s="391">
        <f t="shared" si="151"/>
        <v>0</v>
      </c>
      <c r="CS90" s="388">
        <f t="shared" si="151"/>
        <v>0</v>
      </c>
      <c r="CT90" s="388">
        <f t="shared" si="151"/>
        <v>0</v>
      </c>
      <c r="CU90" s="390">
        <f t="shared" si="151"/>
        <v>0</v>
      </c>
      <c r="CV90" s="391">
        <f t="shared" si="151"/>
        <v>0</v>
      </c>
      <c r="CW90" s="388">
        <f t="shared" si="151"/>
        <v>0</v>
      </c>
      <c r="CX90" s="388">
        <f t="shared" si="151"/>
        <v>0</v>
      </c>
      <c r="CY90" s="390">
        <f t="shared" si="151"/>
        <v>0</v>
      </c>
      <c r="CZ90" s="391">
        <f t="shared" si="151"/>
        <v>0</v>
      </c>
      <c r="DA90" s="388">
        <f t="shared" si="151"/>
        <v>0</v>
      </c>
      <c r="DB90" s="388">
        <f t="shared" si="151"/>
        <v>0</v>
      </c>
      <c r="DC90" s="390">
        <f t="shared" si="151"/>
        <v>0</v>
      </c>
      <c r="DD90"/>
      <c r="DE90"/>
      <c r="DF90"/>
      <c r="DG90"/>
      <c r="DH90"/>
      <c r="DI90"/>
      <c r="DJ90"/>
      <c r="DK90"/>
    </row>
    <row r="91" spans="2:115" ht="12.75" customHeight="1">
      <c r="B91" s="340">
        <v>20</v>
      </c>
      <c r="C91" s="392">
        <f>QCI!C34</f>
        <v>0</v>
      </c>
      <c r="D91" s="342" t="s">
        <v>58</v>
      </c>
      <c r="E91" s="343" t="s">
        <v>28</v>
      </c>
      <c r="F91" s="344">
        <f>QCI!Y34</f>
        <v>0</v>
      </c>
      <c r="G91" s="345">
        <f>CronogFF!G35</f>
        <v>0</v>
      </c>
      <c r="H91" s="346"/>
      <c r="I91" s="347"/>
      <c r="J91" s="347"/>
      <c r="K91" s="348"/>
      <c r="L91" s="349">
        <f>CronogFF!H35</f>
        <v>0</v>
      </c>
      <c r="M91" s="350">
        <f>L91*QCI!$Y34*QCI!$R34/100</f>
        <v>0</v>
      </c>
      <c r="N91" s="351">
        <f>L91/100*QCI!$Y34*(QCI!$U34+QCI!$W34)</f>
        <v>0</v>
      </c>
      <c r="O91" s="352">
        <f>M91+N91</f>
        <v>0</v>
      </c>
      <c r="P91" s="353">
        <f>CronogFF!L35</f>
        <v>0</v>
      </c>
      <c r="Q91" s="354">
        <f>P91*QCI!$Y34*QCI!$R34/100</f>
        <v>0</v>
      </c>
      <c r="R91" s="354">
        <f>P91/100*QCI!$Y34*(QCI!$U34+QCI!$W34)</f>
        <v>0</v>
      </c>
      <c r="S91" s="355">
        <f>Q91+R91</f>
        <v>0</v>
      </c>
      <c r="T91" s="353">
        <f>CronogFF!P35</f>
        <v>0</v>
      </c>
      <c r="U91" s="354">
        <f>T91*QCI!$Y34*QCI!$R34/100</f>
        <v>0</v>
      </c>
      <c r="V91" s="354">
        <f>T91/100*QCI!$Y34*(QCI!$U34+QCI!$W34)</f>
        <v>0</v>
      </c>
      <c r="W91" s="355">
        <f>U91+V91</f>
        <v>0</v>
      </c>
      <c r="X91" s="353">
        <f>CronogFF!T35</f>
        <v>0</v>
      </c>
      <c r="Y91" s="354">
        <f>X91*QCI!$Y34*QCI!$R34/100</f>
        <v>0</v>
      </c>
      <c r="Z91" s="354">
        <f>X91/100*QCI!$Y34*(QCI!$U34+QCI!$W34)</f>
        <v>0</v>
      </c>
      <c r="AA91" s="355">
        <f>Y91+Z91</f>
        <v>0</v>
      </c>
      <c r="AB91" s="353">
        <f>CronogFF!X35</f>
        <v>0</v>
      </c>
      <c r="AC91" s="354">
        <f>AB91*QCI!$Y34*QCI!$R34/100</f>
        <v>0</v>
      </c>
      <c r="AD91" s="354">
        <f>AB91/100*QCI!$Y34*(QCI!$U34+QCI!$W34)</f>
        <v>0</v>
      </c>
      <c r="AE91" s="355">
        <f>AC91+AD91</f>
        <v>0</v>
      </c>
      <c r="AF91" s="353">
        <f>CronogFF!AB35</f>
        <v>0</v>
      </c>
      <c r="AG91" s="354">
        <f>AF91*QCI!$Y34*QCI!$R34/100</f>
        <v>0</v>
      </c>
      <c r="AH91" s="354">
        <f>AF91/100*QCI!$Y34*(QCI!$U34+QCI!$W34)</f>
        <v>0</v>
      </c>
      <c r="AI91" s="355">
        <f>AG91+AH91</f>
        <v>0</v>
      </c>
      <c r="AJ91" s="353">
        <f>CronogFF!AF35</f>
        <v>0</v>
      </c>
      <c r="AK91" s="354">
        <f>AJ91*QCI!$Y34*QCI!$R34/100</f>
        <v>0</v>
      </c>
      <c r="AL91" s="354">
        <f>AJ91/100*QCI!$Y34*(QCI!$U34+QCI!$W34)</f>
        <v>0</v>
      </c>
      <c r="AM91" s="355">
        <f>AK91+AL91</f>
        <v>0</v>
      </c>
      <c r="AN91" s="353">
        <f>CronogFF!AJ35</f>
        <v>0</v>
      </c>
      <c r="AO91" s="354">
        <f>AN91*QCI!$Y34*QCI!$R34/100</f>
        <v>0</v>
      </c>
      <c r="AP91" s="354">
        <f>AN91/100*QCI!$Y34*(QCI!$U34+QCI!$W34)</f>
        <v>0</v>
      </c>
      <c r="AQ91" s="355">
        <f>AO91+AP91</f>
        <v>0</v>
      </c>
      <c r="AR91" s="353">
        <f>CronogFF!AN35</f>
        <v>0</v>
      </c>
      <c r="AS91" s="354">
        <f>AR91*QCI!$Y34*QCI!$R34/100</f>
        <v>0</v>
      </c>
      <c r="AT91" s="354">
        <f>AR91/100*QCI!$Y34*(QCI!$U34+QCI!$W34)</f>
        <v>0</v>
      </c>
      <c r="AU91" s="355">
        <f>AS91+AT91</f>
        <v>0</v>
      </c>
      <c r="AV91" s="353">
        <f>CronogFF!AR35</f>
        <v>0</v>
      </c>
      <c r="AW91" s="354">
        <f>AV91*QCI!$Y34*QCI!$R34/100</f>
        <v>0</v>
      </c>
      <c r="AX91" s="354">
        <f>AV91/100*QCI!$Y34*(QCI!$U34+QCI!$W34)</f>
        <v>0</v>
      </c>
      <c r="AY91" s="355">
        <f>AW91+AX91</f>
        <v>0</v>
      </c>
      <c r="AZ91" s="353">
        <f>CronogFF!AV35</f>
        <v>0</v>
      </c>
      <c r="BA91" s="354">
        <f>AZ91*QCI!$Y34*QCI!$R34/100</f>
        <v>0</v>
      </c>
      <c r="BB91" s="354">
        <f>AZ91/100*QCI!$Y34*(QCI!$U34+QCI!$W34)</f>
        <v>0</v>
      </c>
      <c r="BC91" s="355">
        <f>BA91+BB91</f>
        <v>0</v>
      </c>
      <c r="BD91" s="353">
        <f>CronogFF!AZ35</f>
        <v>0</v>
      </c>
      <c r="BE91" s="354">
        <f>BD91*QCI!$Y34*QCI!$R34/100</f>
        <v>0</v>
      </c>
      <c r="BF91" s="354">
        <f>BD91/100*QCI!$Y34*(QCI!$U34+QCI!$W34)</f>
        <v>0</v>
      </c>
      <c r="BG91" s="355">
        <f>BE91+BF91</f>
        <v>0</v>
      </c>
      <c r="BH91" s="353">
        <f>CronogFF!BD35</f>
        <v>0</v>
      </c>
      <c r="BI91" s="354">
        <f>BH91*QCI!$Y34*QCI!$R34/100</f>
        <v>0</v>
      </c>
      <c r="BJ91" s="354">
        <f>BH91/100*QCI!$Y34*(QCI!$U34+QCI!$W34)</f>
        <v>0</v>
      </c>
      <c r="BK91" s="355">
        <f>BI91+BJ91</f>
        <v>0</v>
      </c>
      <c r="BL91" s="353">
        <f>CronogFF!BH35</f>
        <v>0</v>
      </c>
      <c r="BM91" s="354">
        <f>BL91*QCI!$Y34*QCI!$R34/100</f>
        <v>0</v>
      </c>
      <c r="BN91" s="354">
        <f>BL91/100*QCI!$Y34*(QCI!$U34+QCI!$W34)</f>
        <v>0</v>
      </c>
      <c r="BO91" s="355">
        <f>BM91+BN91</f>
        <v>0</v>
      </c>
      <c r="BP91" s="353">
        <f>CronogFF!BL35</f>
        <v>0</v>
      </c>
      <c r="BQ91" s="354">
        <f>BP91*QCI!$Y34*QCI!$R34/100</f>
        <v>0</v>
      </c>
      <c r="BR91" s="354">
        <f>BP91/100*QCI!$Y34*(QCI!$U34+QCI!$W34)</f>
        <v>0</v>
      </c>
      <c r="BS91" s="355">
        <f>BQ91+BR91</f>
        <v>0</v>
      </c>
      <c r="BT91" s="353">
        <f>CronogFF!BP35</f>
        <v>0</v>
      </c>
      <c r="BU91" s="354">
        <f>BT91*QCI!$Y34*QCI!$R34/100</f>
        <v>0</v>
      </c>
      <c r="BV91" s="354">
        <f>BT91/100*QCI!$Y34*(QCI!$U34+QCI!$W34)</f>
        <v>0</v>
      </c>
      <c r="BW91" s="355">
        <f>BU91+BV91</f>
        <v>0</v>
      </c>
      <c r="BX91" s="353">
        <f>CronogFF!BT35</f>
        <v>0</v>
      </c>
      <c r="BY91" s="354">
        <f>BX91*QCI!$Y34*QCI!$R34/100</f>
        <v>0</v>
      </c>
      <c r="BZ91" s="354">
        <f>BX91/100*QCI!$Y34*(QCI!$U34+QCI!$W34)</f>
        <v>0</v>
      </c>
      <c r="CA91" s="355">
        <f>BY91+BZ91</f>
        <v>0</v>
      </c>
      <c r="CB91" s="353">
        <f>CronogFF!BX35</f>
        <v>0</v>
      </c>
      <c r="CC91" s="354">
        <f>CB91*QCI!$Y34*QCI!$R34/100</f>
        <v>0</v>
      </c>
      <c r="CD91" s="354">
        <f>CB91/100*QCI!$Y34*(QCI!$U34+QCI!$W34)</f>
        <v>0</v>
      </c>
      <c r="CE91" s="355">
        <f>CC91+CD91</f>
        <v>0</v>
      </c>
      <c r="CF91" s="353">
        <f>CronogFF!CB35</f>
        <v>0</v>
      </c>
      <c r="CG91" s="354">
        <f>CF91*QCI!$Y34*QCI!$R34/100</f>
        <v>0</v>
      </c>
      <c r="CH91" s="354">
        <f>CF91/100*QCI!$Y34*(QCI!$U34+QCI!$W34)</f>
        <v>0</v>
      </c>
      <c r="CI91" s="355">
        <f>CG91+CH91</f>
        <v>0</v>
      </c>
      <c r="CJ91" s="353">
        <f>CronogFF!CF35</f>
        <v>0</v>
      </c>
      <c r="CK91" s="354">
        <f>CJ91*QCI!$Y34*QCI!$R34/100</f>
        <v>0</v>
      </c>
      <c r="CL91" s="354">
        <f>CJ91/100*QCI!$Y34*(QCI!$U34+QCI!$W34)</f>
        <v>0</v>
      </c>
      <c r="CM91" s="355">
        <f>CK91+CL91</f>
        <v>0</v>
      </c>
      <c r="CN91" s="353">
        <f>CronogFF!CJ35</f>
        <v>0</v>
      </c>
      <c r="CO91" s="354">
        <f>CN91*QCI!$Y34*QCI!$R34/100</f>
        <v>0</v>
      </c>
      <c r="CP91" s="354">
        <f>CN91/100*QCI!$Y34*(QCI!$U34+QCI!$W34)</f>
        <v>0</v>
      </c>
      <c r="CQ91" s="355">
        <f>CO91+CP91</f>
        <v>0</v>
      </c>
      <c r="CR91" s="353">
        <f>CronogFF!CN35</f>
        <v>0</v>
      </c>
      <c r="CS91" s="354">
        <f>CR91*QCI!$Y34*QCI!$R34/100</f>
        <v>0</v>
      </c>
      <c r="CT91" s="354">
        <f>CR91/100*QCI!$Y34*(QCI!$U34+QCI!$W34)</f>
        <v>0</v>
      </c>
      <c r="CU91" s="355">
        <f>CS91+CT91</f>
        <v>0</v>
      </c>
      <c r="CV91" s="353">
        <f>CronogFF!CR35</f>
        <v>0</v>
      </c>
      <c r="CW91" s="354">
        <f>CV91*QCI!$Y34*QCI!$R34/100</f>
        <v>0</v>
      </c>
      <c r="CX91" s="354">
        <f>CV91/100*QCI!$Y34*(QCI!$U34+QCI!$W34)</f>
        <v>0</v>
      </c>
      <c r="CY91" s="355">
        <f>CW91+CX91</f>
        <v>0</v>
      </c>
      <c r="CZ91" s="353">
        <f>CronogFF!CV35</f>
        <v>0</v>
      </c>
      <c r="DA91" s="354">
        <f>CZ91*QCI!$Y34*QCI!$R34/100</f>
        <v>0</v>
      </c>
      <c r="DB91" s="354">
        <f>CZ91/100*QCI!$Y34*(QCI!$U34+QCI!$W34)</f>
        <v>0</v>
      </c>
      <c r="DC91" s="355">
        <f>DA91+DB91</f>
        <v>0</v>
      </c>
      <c r="DD91"/>
      <c r="DE91"/>
      <c r="DF91"/>
      <c r="DG91"/>
      <c r="DH91"/>
      <c r="DI91"/>
      <c r="DJ91"/>
      <c r="DK91"/>
    </row>
    <row r="92" spans="2:115" ht="12.75" customHeight="1">
      <c r="B92" s="356"/>
      <c r="C92" s="357"/>
      <c r="D92" s="358" t="s">
        <v>58</v>
      </c>
      <c r="E92" s="359" t="s">
        <v>29</v>
      </c>
      <c r="F92" s="360">
        <f>IF(F93&lt;&gt;0,F91-F93,0)</f>
        <v>0</v>
      </c>
      <c r="G92" s="361"/>
      <c r="H92" s="362"/>
      <c r="I92" s="363"/>
      <c r="J92" s="363"/>
      <c r="K92" s="364"/>
      <c r="L92" s="365">
        <f t="shared" ref="L92:W92" si="152">L91+H92</f>
        <v>0</v>
      </c>
      <c r="M92" s="365">
        <f t="shared" si="152"/>
        <v>0</v>
      </c>
      <c r="N92" s="366">
        <f t="shared" si="152"/>
        <v>0</v>
      </c>
      <c r="O92" s="367">
        <f t="shared" si="152"/>
        <v>0</v>
      </c>
      <c r="P92" s="368">
        <f t="shared" si="152"/>
        <v>0</v>
      </c>
      <c r="Q92" s="369">
        <f t="shared" si="152"/>
        <v>0</v>
      </c>
      <c r="R92" s="370">
        <f t="shared" si="152"/>
        <v>0</v>
      </c>
      <c r="S92" s="371">
        <f t="shared" si="152"/>
        <v>0</v>
      </c>
      <c r="T92" s="368">
        <f t="shared" si="152"/>
        <v>0</v>
      </c>
      <c r="U92" s="369">
        <f t="shared" si="152"/>
        <v>0</v>
      </c>
      <c r="V92" s="370">
        <f t="shared" si="152"/>
        <v>0</v>
      </c>
      <c r="W92" s="371">
        <f t="shared" si="152"/>
        <v>0</v>
      </c>
      <c r="X92" s="368">
        <f t="shared" ref="X92:BC92" si="153">X91+T92</f>
        <v>0</v>
      </c>
      <c r="Y92" s="369">
        <f t="shared" si="153"/>
        <v>0</v>
      </c>
      <c r="Z92" s="370">
        <f t="shared" si="153"/>
        <v>0</v>
      </c>
      <c r="AA92" s="371">
        <f t="shared" si="153"/>
        <v>0</v>
      </c>
      <c r="AB92" s="368">
        <f t="shared" si="153"/>
        <v>0</v>
      </c>
      <c r="AC92" s="369">
        <f t="shared" si="153"/>
        <v>0</v>
      </c>
      <c r="AD92" s="370">
        <f t="shared" si="153"/>
        <v>0</v>
      </c>
      <c r="AE92" s="371">
        <f t="shared" si="153"/>
        <v>0</v>
      </c>
      <c r="AF92" s="368">
        <f t="shared" si="153"/>
        <v>0</v>
      </c>
      <c r="AG92" s="369">
        <f t="shared" si="153"/>
        <v>0</v>
      </c>
      <c r="AH92" s="370">
        <f t="shared" si="153"/>
        <v>0</v>
      </c>
      <c r="AI92" s="371">
        <f t="shared" si="153"/>
        <v>0</v>
      </c>
      <c r="AJ92" s="368">
        <f t="shared" si="153"/>
        <v>0</v>
      </c>
      <c r="AK92" s="369">
        <f t="shared" si="153"/>
        <v>0</v>
      </c>
      <c r="AL92" s="370">
        <f t="shared" si="153"/>
        <v>0</v>
      </c>
      <c r="AM92" s="371">
        <f t="shared" si="153"/>
        <v>0</v>
      </c>
      <c r="AN92" s="368">
        <f t="shared" si="153"/>
        <v>0</v>
      </c>
      <c r="AO92" s="369">
        <f t="shared" si="153"/>
        <v>0</v>
      </c>
      <c r="AP92" s="370">
        <f t="shared" si="153"/>
        <v>0</v>
      </c>
      <c r="AQ92" s="371">
        <f t="shared" si="153"/>
        <v>0</v>
      </c>
      <c r="AR92" s="368">
        <f t="shared" si="153"/>
        <v>0</v>
      </c>
      <c r="AS92" s="369">
        <f t="shared" si="153"/>
        <v>0</v>
      </c>
      <c r="AT92" s="370">
        <f t="shared" si="153"/>
        <v>0</v>
      </c>
      <c r="AU92" s="371">
        <f t="shared" si="153"/>
        <v>0</v>
      </c>
      <c r="AV92" s="368">
        <f t="shared" si="153"/>
        <v>0</v>
      </c>
      <c r="AW92" s="369">
        <f t="shared" si="153"/>
        <v>0</v>
      </c>
      <c r="AX92" s="370">
        <f t="shared" si="153"/>
        <v>0</v>
      </c>
      <c r="AY92" s="371">
        <f t="shared" si="153"/>
        <v>0</v>
      </c>
      <c r="AZ92" s="368">
        <f t="shared" si="153"/>
        <v>0</v>
      </c>
      <c r="BA92" s="369">
        <f t="shared" si="153"/>
        <v>0</v>
      </c>
      <c r="BB92" s="370">
        <f t="shared" si="153"/>
        <v>0</v>
      </c>
      <c r="BC92" s="371">
        <f t="shared" si="153"/>
        <v>0</v>
      </c>
      <c r="BD92" s="368">
        <f t="shared" ref="BD92:CI92" si="154">BD91+AZ92</f>
        <v>0</v>
      </c>
      <c r="BE92" s="369">
        <f t="shared" si="154"/>
        <v>0</v>
      </c>
      <c r="BF92" s="370">
        <f t="shared" si="154"/>
        <v>0</v>
      </c>
      <c r="BG92" s="371">
        <f t="shared" si="154"/>
        <v>0</v>
      </c>
      <c r="BH92" s="368">
        <f t="shared" si="154"/>
        <v>0</v>
      </c>
      <c r="BI92" s="369">
        <f t="shared" si="154"/>
        <v>0</v>
      </c>
      <c r="BJ92" s="370">
        <f t="shared" si="154"/>
        <v>0</v>
      </c>
      <c r="BK92" s="371">
        <f t="shared" si="154"/>
        <v>0</v>
      </c>
      <c r="BL92" s="368">
        <f t="shared" si="154"/>
        <v>0</v>
      </c>
      <c r="BM92" s="369">
        <f t="shared" si="154"/>
        <v>0</v>
      </c>
      <c r="BN92" s="370">
        <f t="shared" si="154"/>
        <v>0</v>
      </c>
      <c r="BO92" s="371">
        <f t="shared" si="154"/>
        <v>0</v>
      </c>
      <c r="BP92" s="368">
        <f t="shared" si="154"/>
        <v>0</v>
      </c>
      <c r="BQ92" s="369">
        <f t="shared" si="154"/>
        <v>0</v>
      </c>
      <c r="BR92" s="370">
        <f t="shared" si="154"/>
        <v>0</v>
      </c>
      <c r="BS92" s="371">
        <f t="shared" si="154"/>
        <v>0</v>
      </c>
      <c r="BT92" s="368">
        <f t="shared" si="154"/>
        <v>0</v>
      </c>
      <c r="BU92" s="369">
        <f t="shared" si="154"/>
        <v>0</v>
      </c>
      <c r="BV92" s="370">
        <f t="shared" si="154"/>
        <v>0</v>
      </c>
      <c r="BW92" s="371">
        <f t="shared" si="154"/>
        <v>0</v>
      </c>
      <c r="BX92" s="368">
        <f t="shared" si="154"/>
        <v>0</v>
      </c>
      <c r="BY92" s="369">
        <f t="shared" si="154"/>
        <v>0</v>
      </c>
      <c r="BZ92" s="370">
        <f t="shared" si="154"/>
        <v>0</v>
      </c>
      <c r="CA92" s="371">
        <f t="shared" si="154"/>
        <v>0</v>
      </c>
      <c r="CB92" s="368">
        <f t="shared" si="154"/>
        <v>0</v>
      </c>
      <c r="CC92" s="369">
        <f t="shared" si="154"/>
        <v>0</v>
      </c>
      <c r="CD92" s="370">
        <f t="shared" si="154"/>
        <v>0</v>
      </c>
      <c r="CE92" s="371">
        <f t="shared" si="154"/>
        <v>0</v>
      </c>
      <c r="CF92" s="368">
        <f t="shared" si="154"/>
        <v>0</v>
      </c>
      <c r="CG92" s="369">
        <f t="shared" si="154"/>
        <v>0</v>
      </c>
      <c r="CH92" s="370">
        <f t="shared" si="154"/>
        <v>0</v>
      </c>
      <c r="CI92" s="371">
        <f t="shared" si="154"/>
        <v>0</v>
      </c>
      <c r="CJ92" s="368">
        <f t="shared" ref="CJ92:DC92" si="155">CJ91+CF92</f>
        <v>0</v>
      </c>
      <c r="CK92" s="369">
        <f t="shared" si="155"/>
        <v>0</v>
      </c>
      <c r="CL92" s="370">
        <f t="shared" si="155"/>
        <v>0</v>
      </c>
      <c r="CM92" s="371">
        <f t="shared" si="155"/>
        <v>0</v>
      </c>
      <c r="CN92" s="368">
        <f t="shared" si="155"/>
        <v>0</v>
      </c>
      <c r="CO92" s="369">
        <f t="shared" si="155"/>
        <v>0</v>
      </c>
      <c r="CP92" s="370">
        <f t="shared" si="155"/>
        <v>0</v>
      </c>
      <c r="CQ92" s="371">
        <f t="shared" si="155"/>
        <v>0</v>
      </c>
      <c r="CR92" s="368">
        <f t="shared" si="155"/>
        <v>0</v>
      </c>
      <c r="CS92" s="369">
        <f t="shared" si="155"/>
        <v>0</v>
      </c>
      <c r="CT92" s="370">
        <f t="shared" si="155"/>
        <v>0</v>
      </c>
      <c r="CU92" s="371">
        <f t="shared" si="155"/>
        <v>0</v>
      </c>
      <c r="CV92" s="368">
        <f t="shared" si="155"/>
        <v>0</v>
      </c>
      <c r="CW92" s="369">
        <f t="shared" si="155"/>
        <v>0</v>
      </c>
      <c r="CX92" s="370">
        <f t="shared" si="155"/>
        <v>0</v>
      </c>
      <c r="CY92" s="371">
        <f t="shared" si="155"/>
        <v>0</v>
      </c>
      <c r="CZ92" s="368">
        <f t="shared" si="155"/>
        <v>0</v>
      </c>
      <c r="DA92" s="369">
        <f t="shared" si="155"/>
        <v>0</v>
      </c>
      <c r="DB92" s="370">
        <f t="shared" si="155"/>
        <v>0</v>
      </c>
      <c r="DC92" s="371">
        <f t="shared" si="155"/>
        <v>0</v>
      </c>
      <c r="DD92"/>
      <c r="DE92"/>
      <c r="DF92"/>
      <c r="DG92"/>
      <c r="DH92"/>
      <c r="DI92"/>
      <c r="DJ92"/>
      <c r="DK92"/>
    </row>
    <row r="93" spans="2:115" ht="12.75" customHeight="1">
      <c r="B93" s="356"/>
      <c r="C93" s="357"/>
      <c r="D93" s="372" t="s">
        <v>59</v>
      </c>
      <c r="E93" s="373" t="s">
        <v>30</v>
      </c>
      <c r="F93" s="75"/>
      <c r="G93" s="374">
        <f>IF(F93=0,0,F93/F$115)</f>
        <v>0</v>
      </c>
      <c r="H93" s="375"/>
      <c r="I93" s="376"/>
      <c r="J93" s="376"/>
      <c r="K93" s="377"/>
      <c r="L93" s="378">
        <f>IF(O93&lt;&gt;0,(O93/$F93)*100,0)</f>
        <v>0</v>
      </c>
      <c r="M93" s="378">
        <f>ROUND(O93*QCI!$R$15,2)</f>
        <v>0</v>
      </c>
      <c r="N93" s="379">
        <f>O93-M93</f>
        <v>0</v>
      </c>
      <c r="O93" s="77"/>
      <c r="P93" s="380">
        <f>IF(S93&lt;&gt;0,(S93/$F93)*100,0)</f>
        <v>0</v>
      </c>
      <c r="Q93" s="378">
        <f>ROUND(S93*QCI!$R$15,2)</f>
        <v>0</v>
      </c>
      <c r="R93" s="378">
        <f>S93-Q93</f>
        <v>0</v>
      </c>
      <c r="S93" s="77"/>
      <c r="T93" s="380">
        <f>IF(W93&lt;&gt;0,(W93/$F93)*100,0)</f>
        <v>0</v>
      </c>
      <c r="U93" s="378">
        <f>ROUND(W93*QCI!$R$15,2)</f>
        <v>0</v>
      </c>
      <c r="V93" s="378">
        <f>W93-U93</f>
        <v>0</v>
      </c>
      <c r="W93" s="77"/>
      <c r="X93" s="380">
        <f>IF(AA93&lt;&gt;0,(AA93/$F93)*100,0)</f>
        <v>0</v>
      </c>
      <c r="Y93" s="378">
        <f>ROUND(AA93*QCI!$R$15,2)</f>
        <v>0</v>
      </c>
      <c r="Z93" s="378">
        <f>AA93-Y93</f>
        <v>0</v>
      </c>
      <c r="AA93" s="77"/>
      <c r="AB93" s="380">
        <f>IF(AE93&lt;&gt;0,(AE93/$F93)*100,0)</f>
        <v>0</v>
      </c>
      <c r="AC93" s="378">
        <f>ROUND(AE93*QCI!$R$15,2)</f>
        <v>0</v>
      </c>
      <c r="AD93" s="378">
        <f>AE93-AC93</f>
        <v>0</v>
      </c>
      <c r="AE93" s="77"/>
      <c r="AF93" s="380">
        <f>IF(AI93&lt;&gt;0,(AI93/$F93)*100,0)</f>
        <v>0</v>
      </c>
      <c r="AG93" s="378">
        <f>ROUND(AI93*QCI!$R$15,2)</f>
        <v>0</v>
      </c>
      <c r="AH93" s="378">
        <f>AI93-AG93</f>
        <v>0</v>
      </c>
      <c r="AI93" s="77"/>
      <c r="AJ93" s="380">
        <f>IF(AM93&lt;&gt;0,(AM93/$F93)*100,0)</f>
        <v>0</v>
      </c>
      <c r="AK93" s="378">
        <f>ROUND(AM93*QCI!$R$15,2)</f>
        <v>0</v>
      </c>
      <c r="AL93" s="378">
        <f>AM93-AK93</f>
        <v>0</v>
      </c>
      <c r="AM93" s="77"/>
      <c r="AN93" s="380">
        <f>IF(AQ93&lt;&gt;0,(AQ93/$F93)*100,0)</f>
        <v>0</v>
      </c>
      <c r="AO93" s="378">
        <f>ROUND(AQ93*QCI!$R$15,2)</f>
        <v>0</v>
      </c>
      <c r="AP93" s="378">
        <f>AQ93-AO93</f>
        <v>0</v>
      </c>
      <c r="AQ93" s="77"/>
      <c r="AR93" s="380">
        <f>IF(AU93&lt;&gt;0,(AU93/$F93)*100,0)</f>
        <v>0</v>
      </c>
      <c r="AS93" s="378">
        <f>ROUND(AU93*QCI!$R$15,2)</f>
        <v>0</v>
      </c>
      <c r="AT93" s="378">
        <f>AU93-AS93</f>
        <v>0</v>
      </c>
      <c r="AU93" s="77"/>
      <c r="AV93" s="380">
        <f>IF(AY93&lt;&gt;0,(AY93/$F93)*100,0)</f>
        <v>0</v>
      </c>
      <c r="AW93" s="378">
        <f>ROUND(AY93*QCI!$R$15,2)</f>
        <v>0</v>
      </c>
      <c r="AX93" s="378">
        <f>AY93-AW93</f>
        <v>0</v>
      </c>
      <c r="AY93" s="77"/>
      <c r="AZ93" s="380">
        <f>IF(BC93&lt;&gt;0,(BC93/$F93)*100,0)</f>
        <v>0</v>
      </c>
      <c r="BA93" s="378">
        <f>ROUND(BC93*QCI!$R$15,2)</f>
        <v>0</v>
      </c>
      <c r="BB93" s="378">
        <f>BC93-BA93</f>
        <v>0</v>
      </c>
      <c r="BC93" s="77"/>
      <c r="BD93" s="380">
        <f>IF(BG93&lt;&gt;0,(BG93/$F93)*100,0)</f>
        <v>0</v>
      </c>
      <c r="BE93" s="378">
        <f>ROUND(BG93*QCI!$R$15,2)</f>
        <v>0</v>
      </c>
      <c r="BF93" s="378">
        <f>BG93-BE93</f>
        <v>0</v>
      </c>
      <c r="BG93" s="77"/>
      <c r="BH93" s="380">
        <f>IF(BK93&lt;&gt;0,(BK93/$F93)*100,0)</f>
        <v>0</v>
      </c>
      <c r="BI93" s="378">
        <f>ROUND(BK93*QCI!$R$15,2)</f>
        <v>0</v>
      </c>
      <c r="BJ93" s="378">
        <f>BK93-BI93</f>
        <v>0</v>
      </c>
      <c r="BK93" s="77"/>
      <c r="BL93" s="380">
        <f>IF(BO93&lt;&gt;0,(BO93/$F93)*100,0)</f>
        <v>0</v>
      </c>
      <c r="BM93" s="378">
        <f>ROUND(BO93*QCI!$R$15,2)</f>
        <v>0</v>
      </c>
      <c r="BN93" s="378">
        <f>BO93-BM93</f>
        <v>0</v>
      </c>
      <c r="BO93" s="77"/>
      <c r="BP93" s="380">
        <f>IF(BS93&lt;&gt;0,(BS93/$F93)*100,0)</f>
        <v>0</v>
      </c>
      <c r="BQ93" s="378">
        <f>ROUND(BS93*QCI!$R$15,2)</f>
        <v>0</v>
      </c>
      <c r="BR93" s="378">
        <f>BS93-BQ93</f>
        <v>0</v>
      </c>
      <c r="BS93" s="77"/>
      <c r="BT93" s="380">
        <f>IF(BW93&lt;&gt;0,(BW93/$F93)*100,0)</f>
        <v>0</v>
      </c>
      <c r="BU93" s="378">
        <f>ROUND(BW93*QCI!$R$15,2)</f>
        <v>0</v>
      </c>
      <c r="BV93" s="378">
        <f>BW93-BU93</f>
        <v>0</v>
      </c>
      <c r="BW93" s="77"/>
      <c r="BX93" s="380">
        <f>IF(CA93&lt;&gt;0,(CA93/$F93)*100,0)</f>
        <v>0</v>
      </c>
      <c r="BY93" s="378">
        <f>ROUND(CA93*QCI!$R$15,2)</f>
        <v>0</v>
      </c>
      <c r="BZ93" s="378">
        <f>CA93-BY93</f>
        <v>0</v>
      </c>
      <c r="CA93" s="77"/>
      <c r="CB93" s="380">
        <f>IF(CE93&lt;&gt;0,(CE93/$F93)*100,0)</f>
        <v>0</v>
      </c>
      <c r="CC93" s="378">
        <f>ROUND(CE93*QCI!$R$15,2)</f>
        <v>0</v>
      </c>
      <c r="CD93" s="378">
        <f>CE93-CC93</f>
        <v>0</v>
      </c>
      <c r="CE93" s="77"/>
      <c r="CF93" s="380">
        <f>IF(CI93&lt;&gt;0,(CI93/$F93)*100,0)</f>
        <v>0</v>
      </c>
      <c r="CG93" s="378">
        <f>ROUND(CI93*QCI!$R$15,2)</f>
        <v>0</v>
      </c>
      <c r="CH93" s="378">
        <f>CI93-CG93</f>
        <v>0</v>
      </c>
      <c r="CI93" s="77"/>
      <c r="CJ93" s="380">
        <f>IF(CM93&lt;&gt;0,(CM93/$F93)*100,0)</f>
        <v>0</v>
      </c>
      <c r="CK93" s="378">
        <f>ROUND(CM93*QCI!$R$15,2)</f>
        <v>0</v>
      </c>
      <c r="CL93" s="378">
        <f>CM93-CK93</f>
        <v>0</v>
      </c>
      <c r="CM93" s="77"/>
      <c r="CN93" s="380">
        <f>IF(CQ93&lt;&gt;0,(CQ93/$F93)*100,0)</f>
        <v>0</v>
      </c>
      <c r="CO93" s="378">
        <f>ROUND(CQ93*QCI!$R$15,2)</f>
        <v>0</v>
      </c>
      <c r="CP93" s="378">
        <f>CQ93-CO93</f>
        <v>0</v>
      </c>
      <c r="CQ93" s="77"/>
      <c r="CR93" s="380">
        <f>IF(CU93&lt;&gt;0,(CU93/$F93)*100,0)</f>
        <v>0</v>
      </c>
      <c r="CS93" s="378">
        <f>ROUND(CU93*QCI!$R$15,2)</f>
        <v>0</v>
      </c>
      <c r="CT93" s="378">
        <f>CU93-CS93</f>
        <v>0</v>
      </c>
      <c r="CU93" s="77"/>
      <c r="CV93" s="380">
        <f>IF(CY93&lt;&gt;0,(CY93/$F93)*100,0)</f>
        <v>0</v>
      </c>
      <c r="CW93" s="378">
        <f>ROUND(CY93*QCI!$R$15,2)</f>
        <v>0</v>
      </c>
      <c r="CX93" s="378">
        <f>CY93-CW93</f>
        <v>0</v>
      </c>
      <c r="CY93" s="77"/>
      <c r="CZ93" s="380">
        <f>IF(DC93&lt;&gt;0,(DC93/$F93)*100,0)</f>
        <v>0</v>
      </c>
      <c r="DA93" s="378">
        <f>ROUND(DC93*QCI!$R$15,2)</f>
        <v>0</v>
      </c>
      <c r="DB93" s="378">
        <f>DC93-DA93</f>
        <v>0</v>
      </c>
      <c r="DC93" s="77"/>
      <c r="DD93"/>
      <c r="DE93"/>
      <c r="DF93"/>
      <c r="DG93"/>
      <c r="DH93"/>
      <c r="DI93"/>
      <c r="DJ93"/>
      <c r="DK93"/>
    </row>
    <row r="94" spans="2:115" ht="12.75" customHeight="1">
      <c r="B94" s="393"/>
      <c r="C94" s="357"/>
      <c r="D94" s="381" t="s">
        <v>60</v>
      </c>
      <c r="E94" s="382" t="s">
        <v>31</v>
      </c>
      <c r="F94" s="383">
        <f>IF(F93=0,F91,F93)</f>
        <v>0</v>
      </c>
      <c r="G94" s="384"/>
      <c r="H94" s="385"/>
      <c r="I94" s="386"/>
      <c r="J94" s="386"/>
      <c r="K94" s="387"/>
      <c r="L94" s="388">
        <f t="shared" ref="L94:W94" si="156">L93+H94</f>
        <v>0</v>
      </c>
      <c r="M94" s="388">
        <f t="shared" si="156"/>
        <v>0</v>
      </c>
      <c r="N94" s="389">
        <f t="shared" si="156"/>
        <v>0</v>
      </c>
      <c r="O94" s="390">
        <f t="shared" si="156"/>
        <v>0</v>
      </c>
      <c r="P94" s="391">
        <f t="shared" si="156"/>
        <v>0</v>
      </c>
      <c r="Q94" s="388">
        <f t="shared" si="156"/>
        <v>0</v>
      </c>
      <c r="R94" s="388">
        <f t="shared" si="156"/>
        <v>0</v>
      </c>
      <c r="S94" s="390">
        <f t="shared" si="156"/>
        <v>0</v>
      </c>
      <c r="T94" s="391">
        <f t="shared" si="156"/>
        <v>0</v>
      </c>
      <c r="U94" s="388">
        <f t="shared" si="156"/>
        <v>0</v>
      </c>
      <c r="V94" s="388">
        <f t="shared" si="156"/>
        <v>0</v>
      </c>
      <c r="W94" s="390">
        <f t="shared" si="156"/>
        <v>0</v>
      </c>
      <c r="X94" s="391">
        <f t="shared" ref="X94:BC94" si="157">X93+T94</f>
        <v>0</v>
      </c>
      <c r="Y94" s="388">
        <f t="shared" si="157"/>
        <v>0</v>
      </c>
      <c r="Z94" s="388">
        <f t="shared" si="157"/>
        <v>0</v>
      </c>
      <c r="AA94" s="390">
        <f t="shared" si="157"/>
        <v>0</v>
      </c>
      <c r="AB94" s="391">
        <f t="shared" si="157"/>
        <v>0</v>
      </c>
      <c r="AC94" s="388">
        <f t="shared" si="157"/>
        <v>0</v>
      </c>
      <c r="AD94" s="388">
        <f t="shared" si="157"/>
        <v>0</v>
      </c>
      <c r="AE94" s="390">
        <f t="shared" si="157"/>
        <v>0</v>
      </c>
      <c r="AF94" s="391">
        <f t="shared" si="157"/>
        <v>0</v>
      </c>
      <c r="AG94" s="388">
        <f t="shared" si="157"/>
        <v>0</v>
      </c>
      <c r="AH94" s="388">
        <f t="shared" si="157"/>
        <v>0</v>
      </c>
      <c r="AI94" s="390">
        <f t="shared" si="157"/>
        <v>0</v>
      </c>
      <c r="AJ94" s="391">
        <f t="shared" si="157"/>
        <v>0</v>
      </c>
      <c r="AK94" s="388">
        <f t="shared" si="157"/>
        <v>0</v>
      </c>
      <c r="AL94" s="388">
        <f t="shared" si="157"/>
        <v>0</v>
      </c>
      <c r="AM94" s="390">
        <f t="shared" si="157"/>
        <v>0</v>
      </c>
      <c r="AN94" s="391">
        <f t="shared" si="157"/>
        <v>0</v>
      </c>
      <c r="AO94" s="388">
        <f t="shared" si="157"/>
        <v>0</v>
      </c>
      <c r="AP94" s="388">
        <f t="shared" si="157"/>
        <v>0</v>
      </c>
      <c r="AQ94" s="390">
        <f t="shared" si="157"/>
        <v>0</v>
      </c>
      <c r="AR94" s="391">
        <f t="shared" si="157"/>
        <v>0</v>
      </c>
      <c r="AS94" s="388">
        <f t="shared" si="157"/>
        <v>0</v>
      </c>
      <c r="AT94" s="388">
        <f t="shared" si="157"/>
        <v>0</v>
      </c>
      <c r="AU94" s="390">
        <f t="shared" si="157"/>
        <v>0</v>
      </c>
      <c r="AV94" s="391">
        <f t="shared" si="157"/>
        <v>0</v>
      </c>
      <c r="AW94" s="388">
        <f t="shared" si="157"/>
        <v>0</v>
      </c>
      <c r="AX94" s="388">
        <f t="shared" si="157"/>
        <v>0</v>
      </c>
      <c r="AY94" s="390">
        <f t="shared" si="157"/>
        <v>0</v>
      </c>
      <c r="AZ94" s="391">
        <f t="shared" si="157"/>
        <v>0</v>
      </c>
      <c r="BA94" s="388">
        <f t="shared" si="157"/>
        <v>0</v>
      </c>
      <c r="BB94" s="388">
        <f t="shared" si="157"/>
        <v>0</v>
      </c>
      <c r="BC94" s="390">
        <f t="shared" si="157"/>
        <v>0</v>
      </c>
      <c r="BD94" s="391">
        <f t="shared" ref="BD94:CI94" si="158">BD93+AZ94</f>
        <v>0</v>
      </c>
      <c r="BE94" s="388">
        <f t="shared" si="158"/>
        <v>0</v>
      </c>
      <c r="BF94" s="388">
        <f t="shared" si="158"/>
        <v>0</v>
      </c>
      <c r="BG94" s="390">
        <f t="shared" si="158"/>
        <v>0</v>
      </c>
      <c r="BH94" s="391">
        <f t="shared" si="158"/>
        <v>0</v>
      </c>
      <c r="BI94" s="388">
        <f t="shared" si="158"/>
        <v>0</v>
      </c>
      <c r="BJ94" s="388">
        <f t="shared" si="158"/>
        <v>0</v>
      </c>
      <c r="BK94" s="390">
        <f t="shared" si="158"/>
        <v>0</v>
      </c>
      <c r="BL94" s="391">
        <f t="shared" si="158"/>
        <v>0</v>
      </c>
      <c r="BM94" s="388">
        <f t="shared" si="158"/>
        <v>0</v>
      </c>
      <c r="BN94" s="388">
        <f t="shared" si="158"/>
        <v>0</v>
      </c>
      <c r="BO94" s="390">
        <f t="shared" si="158"/>
        <v>0</v>
      </c>
      <c r="BP94" s="391">
        <f t="shared" si="158"/>
        <v>0</v>
      </c>
      <c r="BQ94" s="388">
        <f t="shared" si="158"/>
        <v>0</v>
      </c>
      <c r="BR94" s="388">
        <f t="shared" si="158"/>
        <v>0</v>
      </c>
      <c r="BS94" s="390">
        <f t="shared" si="158"/>
        <v>0</v>
      </c>
      <c r="BT94" s="391">
        <f t="shared" si="158"/>
        <v>0</v>
      </c>
      <c r="BU94" s="388">
        <f t="shared" si="158"/>
        <v>0</v>
      </c>
      <c r="BV94" s="388">
        <f t="shared" si="158"/>
        <v>0</v>
      </c>
      <c r="BW94" s="390">
        <f t="shared" si="158"/>
        <v>0</v>
      </c>
      <c r="BX94" s="391">
        <f t="shared" si="158"/>
        <v>0</v>
      </c>
      <c r="BY94" s="388">
        <f t="shared" si="158"/>
        <v>0</v>
      </c>
      <c r="BZ94" s="388">
        <f t="shared" si="158"/>
        <v>0</v>
      </c>
      <c r="CA94" s="390">
        <f t="shared" si="158"/>
        <v>0</v>
      </c>
      <c r="CB94" s="391">
        <f t="shared" si="158"/>
        <v>0</v>
      </c>
      <c r="CC94" s="388">
        <f t="shared" si="158"/>
        <v>0</v>
      </c>
      <c r="CD94" s="388">
        <f t="shared" si="158"/>
        <v>0</v>
      </c>
      <c r="CE94" s="390">
        <f t="shared" si="158"/>
        <v>0</v>
      </c>
      <c r="CF94" s="391">
        <f t="shared" si="158"/>
        <v>0</v>
      </c>
      <c r="CG94" s="388">
        <f t="shared" si="158"/>
        <v>0</v>
      </c>
      <c r="CH94" s="388">
        <f t="shared" si="158"/>
        <v>0</v>
      </c>
      <c r="CI94" s="390">
        <f t="shared" si="158"/>
        <v>0</v>
      </c>
      <c r="CJ94" s="391">
        <f t="shared" ref="CJ94:DC94" si="159">CJ93+CF94</f>
        <v>0</v>
      </c>
      <c r="CK94" s="388">
        <f t="shared" si="159"/>
        <v>0</v>
      </c>
      <c r="CL94" s="388">
        <f t="shared" si="159"/>
        <v>0</v>
      </c>
      <c r="CM94" s="390">
        <f t="shared" si="159"/>
        <v>0</v>
      </c>
      <c r="CN94" s="391">
        <f t="shared" si="159"/>
        <v>0</v>
      </c>
      <c r="CO94" s="388">
        <f t="shared" si="159"/>
        <v>0</v>
      </c>
      <c r="CP94" s="388">
        <f t="shared" si="159"/>
        <v>0</v>
      </c>
      <c r="CQ94" s="390">
        <f t="shared" si="159"/>
        <v>0</v>
      </c>
      <c r="CR94" s="391">
        <f t="shared" si="159"/>
        <v>0</v>
      </c>
      <c r="CS94" s="388">
        <f t="shared" si="159"/>
        <v>0</v>
      </c>
      <c r="CT94" s="388">
        <f t="shared" si="159"/>
        <v>0</v>
      </c>
      <c r="CU94" s="390">
        <f t="shared" si="159"/>
        <v>0</v>
      </c>
      <c r="CV94" s="391">
        <f t="shared" si="159"/>
        <v>0</v>
      </c>
      <c r="CW94" s="388">
        <f t="shared" si="159"/>
        <v>0</v>
      </c>
      <c r="CX94" s="388">
        <f t="shared" si="159"/>
        <v>0</v>
      </c>
      <c r="CY94" s="390">
        <f t="shared" si="159"/>
        <v>0</v>
      </c>
      <c r="CZ94" s="391">
        <f t="shared" si="159"/>
        <v>0</v>
      </c>
      <c r="DA94" s="388">
        <f t="shared" si="159"/>
        <v>0</v>
      </c>
      <c r="DB94" s="388">
        <f t="shared" si="159"/>
        <v>0</v>
      </c>
      <c r="DC94" s="390">
        <f t="shared" si="159"/>
        <v>0</v>
      </c>
      <c r="DD94"/>
      <c r="DE94"/>
      <c r="DF94"/>
      <c r="DG94"/>
      <c r="DH94"/>
      <c r="DI94"/>
      <c r="DJ94"/>
      <c r="DK94"/>
    </row>
    <row r="95" spans="2:115" ht="12.75" customHeight="1">
      <c r="B95" s="340">
        <v>21</v>
      </c>
      <c r="C95" s="392">
        <f>QCI!C35</f>
        <v>0</v>
      </c>
      <c r="D95" s="342" t="s">
        <v>58</v>
      </c>
      <c r="E95" s="343" t="s">
        <v>28</v>
      </c>
      <c r="F95" s="344">
        <f>QCI!Y35</f>
        <v>0</v>
      </c>
      <c r="G95" s="345">
        <f>CronogFF!G36</f>
        <v>0</v>
      </c>
      <c r="H95" s="346"/>
      <c r="I95" s="347"/>
      <c r="J95" s="347"/>
      <c r="K95" s="348"/>
      <c r="L95" s="349">
        <f>CronogFF!H36</f>
        <v>0</v>
      </c>
      <c r="M95" s="350">
        <f>L95*QCI!$Y35*QCI!$R35/100</f>
        <v>0</v>
      </c>
      <c r="N95" s="351">
        <f>L95/100*QCI!$Y35*(QCI!$U35+QCI!$W35)</f>
        <v>0</v>
      </c>
      <c r="O95" s="352">
        <f>M95+N95</f>
        <v>0</v>
      </c>
      <c r="P95" s="353">
        <f>CronogFF!L36</f>
        <v>0</v>
      </c>
      <c r="Q95" s="354">
        <f>P95*QCI!$Y35*QCI!$R35/100</f>
        <v>0</v>
      </c>
      <c r="R95" s="354">
        <f>P95/100*QCI!$Y35*(QCI!$U35+QCI!$W35)</f>
        <v>0</v>
      </c>
      <c r="S95" s="355">
        <f>Q95+R95</f>
        <v>0</v>
      </c>
      <c r="T95" s="353">
        <f>CronogFF!P36</f>
        <v>0</v>
      </c>
      <c r="U95" s="354">
        <f>T95*QCI!$Y35*QCI!$R35/100</f>
        <v>0</v>
      </c>
      <c r="V95" s="354">
        <f>T95/100*QCI!$Y35*(QCI!$U35+QCI!$W35)</f>
        <v>0</v>
      </c>
      <c r="W95" s="355">
        <f>U95+V95</f>
        <v>0</v>
      </c>
      <c r="X95" s="353">
        <f>CronogFF!T36</f>
        <v>0</v>
      </c>
      <c r="Y95" s="354">
        <f>X95*QCI!$Y35*QCI!$R35/100</f>
        <v>0</v>
      </c>
      <c r="Z95" s="354">
        <f>X95/100*QCI!$Y35*(QCI!$U35+QCI!$W35)</f>
        <v>0</v>
      </c>
      <c r="AA95" s="355">
        <f>Y95+Z95</f>
        <v>0</v>
      </c>
      <c r="AB95" s="353">
        <f>CronogFF!X36</f>
        <v>0</v>
      </c>
      <c r="AC95" s="354">
        <f>AB95*QCI!$Y35*QCI!$R35/100</f>
        <v>0</v>
      </c>
      <c r="AD95" s="354">
        <f>AB95/100*QCI!$Y35*(QCI!$U35+QCI!$W35)</f>
        <v>0</v>
      </c>
      <c r="AE95" s="355">
        <f>AC95+AD95</f>
        <v>0</v>
      </c>
      <c r="AF95" s="353">
        <f>CronogFF!AB36</f>
        <v>0</v>
      </c>
      <c r="AG95" s="354">
        <f>AF95*QCI!$Y35*QCI!$R35/100</f>
        <v>0</v>
      </c>
      <c r="AH95" s="354">
        <f>AF95/100*QCI!$Y35*(QCI!$U35+QCI!$W35)</f>
        <v>0</v>
      </c>
      <c r="AI95" s="355">
        <f>AG95+AH95</f>
        <v>0</v>
      </c>
      <c r="AJ95" s="353">
        <f>CronogFF!AF36</f>
        <v>0</v>
      </c>
      <c r="AK95" s="354">
        <f>AJ95*QCI!$Y35*QCI!$R35/100</f>
        <v>0</v>
      </c>
      <c r="AL95" s="354">
        <f>AJ95/100*QCI!$Y35*(QCI!$U35+QCI!$W35)</f>
        <v>0</v>
      </c>
      <c r="AM95" s="355">
        <f>AK95+AL95</f>
        <v>0</v>
      </c>
      <c r="AN95" s="353">
        <f>CronogFF!AJ36</f>
        <v>0</v>
      </c>
      <c r="AO95" s="354">
        <f>AN95*QCI!$Y35*QCI!$R35/100</f>
        <v>0</v>
      </c>
      <c r="AP95" s="354">
        <f>AN95/100*QCI!$Y35*(QCI!$U35+QCI!$W35)</f>
        <v>0</v>
      </c>
      <c r="AQ95" s="355">
        <f>AO95+AP95</f>
        <v>0</v>
      </c>
      <c r="AR95" s="353">
        <f>CronogFF!AN36</f>
        <v>0</v>
      </c>
      <c r="AS95" s="354">
        <f>AR95*QCI!$Y35*QCI!$R35/100</f>
        <v>0</v>
      </c>
      <c r="AT95" s="354">
        <f>AR95/100*QCI!$Y35*(QCI!$U35+QCI!$W35)</f>
        <v>0</v>
      </c>
      <c r="AU95" s="355">
        <f>AS95+AT95</f>
        <v>0</v>
      </c>
      <c r="AV95" s="353">
        <f>CronogFF!AR36</f>
        <v>0</v>
      </c>
      <c r="AW95" s="354">
        <f>AV95*QCI!$Y35*QCI!$R35/100</f>
        <v>0</v>
      </c>
      <c r="AX95" s="354">
        <f>AV95/100*QCI!$Y35*(QCI!$U35+QCI!$W35)</f>
        <v>0</v>
      </c>
      <c r="AY95" s="355">
        <f>AW95+AX95</f>
        <v>0</v>
      </c>
      <c r="AZ95" s="353">
        <f>CronogFF!AV36</f>
        <v>0</v>
      </c>
      <c r="BA95" s="354">
        <f>AZ95*QCI!$Y35*QCI!$R35/100</f>
        <v>0</v>
      </c>
      <c r="BB95" s="354">
        <f>AZ95/100*QCI!$Y35*(QCI!$U35+QCI!$W35)</f>
        <v>0</v>
      </c>
      <c r="BC95" s="355">
        <f>BA95+BB95</f>
        <v>0</v>
      </c>
      <c r="BD95" s="353">
        <f>CronogFF!AZ36</f>
        <v>0</v>
      </c>
      <c r="BE95" s="354">
        <f>BD95*QCI!$Y35*QCI!$R35/100</f>
        <v>0</v>
      </c>
      <c r="BF95" s="354">
        <f>BD95/100*QCI!$Y35*(QCI!$U35+QCI!$W35)</f>
        <v>0</v>
      </c>
      <c r="BG95" s="355">
        <f>BE95+BF95</f>
        <v>0</v>
      </c>
      <c r="BH95" s="353">
        <f>CronogFF!BD36</f>
        <v>0</v>
      </c>
      <c r="BI95" s="354">
        <f>BH95*QCI!$Y35*QCI!$R35/100</f>
        <v>0</v>
      </c>
      <c r="BJ95" s="354">
        <f>BH95/100*QCI!$Y35*(QCI!$U35+QCI!$W35)</f>
        <v>0</v>
      </c>
      <c r="BK95" s="355">
        <f>BI95+BJ95</f>
        <v>0</v>
      </c>
      <c r="BL95" s="353">
        <f>CronogFF!BH36</f>
        <v>0</v>
      </c>
      <c r="BM95" s="354">
        <f>BL95*QCI!$Y35*QCI!$R35/100</f>
        <v>0</v>
      </c>
      <c r="BN95" s="354">
        <f>BL95/100*QCI!$Y35*(QCI!$U35+QCI!$W35)</f>
        <v>0</v>
      </c>
      <c r="BO95" s="355">
        <f>BM95+BN95</f>
        <v>0</v>
      </c>
      <c r="BP95" s="353">
        <f>CronogFF!BL36</f>
        <v>0</v>
      </c>
      <c r="BQ95" s="354">
        <f>BP95*QCI!$Y35*QCI!$R35/100</f>
        <v>0</v>
      </c>
      <c r="BR95" s="354">
        <f>BP95/100*QCI!$Y35*(QCI!$U35+QCI!$W35)</f>
        <v>0</v>
      </c>
      <c r="BS95" s="355">
        <f>BQ95+BR95</f>
        <v>0</v>
      </c>
      <c r="BT95" s="353">
        <f>CronogFF!BP36</f>
        <v>0</v>
      </c>
      <c r="BU95" s="354">
        <f>BT95*QCI!$Y35*QCI!$R35/100</f>
        <v>0</v>
      </c>
      <c r="BV95" s="354">
        <f>BT95/100*QCI!$Y35*(QCI!$U35+QCI!$W35)</f>
        <v>0</v>
      </c>
      <c r="BW95" s="355">
        <f>BU95+BV95</f>
        <v>0</v>
      </c>
      <c r="BX95" s="353">
        <f>CronogFF!BT36</f>
        <v>0</v>
      </c>
      <c r="BY95" s="354">
        <f>BX95*QCI!$Y35*QCI!$R35/100</f>
        <v>0</v>
      </c>
      <c r="BZ95" s="354">
        <f>BX95/100*QCI!$Y35*(QCI!$U35+QCI!$W35)</f>
        <v>0</v>
      </c>
      <c r="CA95" s="355">
        <f>BY95+BZ95</f>
        <v>0</v>
      </c>
      <c r="CB95" s="353">
        <f>CronogFF!BX36</f>
        <v>0</v>
      </c>
      <c r="CC95" s="354">
        <f>CB95*QCI!$Y35*QCI!$R35/100</f>
        <v>0</v>
      </c>
      <c r="CD95" s="354">
        <f>CB95/100*QCI!$Y35*(QCI!$U35+QCI!$W35)</f>
        <v>0</v>
      </c>
      <c r="CE95" s="355">
        <f>CC95+CD95</f>
        <v>0</v>
      </c>
      <c r="CF95" s="353">
        <f>CronogFF!CB36</f>
        <v>0</v>
      </c>
      <c r="CG95" s="354">
        <f>CF95*QCI!$Y35*QCI!$R35/100</f>
        <v>0</v>
      </c>
      <c r="CH95" s="354">
        <f>CF95/100*QCI!$Y35*(QCI!$U35+QCI!$W35)</f>
        <v>0</v>
      </c>
      <c r="CI95" s="355">
        <f>CG95+CH95</f>
        <v>0</v>
      </c>
      <c r="CJ95" s="353">
        <f>CronogFF!CF36</f>
        <v>0</v>
      </c>
      <c r="CK95" s="354">
        <f>CJ95*QCI!$Y35*QCI!$R35/100</f>
        <v>0</v>
      </c>
      <c r="CL95" s="354">
        <f>CJ95/100*QCI!$Y35*(QCI!$U35+QCI!$W35)</f>
        <v>0</v>
      </c>
      <c r="CM95" s="355">
        <f>CK95+CL95</f>
        <v>0</v>
      </c>
      <c r="CN95" s="353">
        <f>CronogFF!CJ36</f>
        <v>0</v>
      </c>
      <c r="CO95" s="354">
        <f>CN95*QCI!$Y35*QCI!$R35/100</f>
        <v>0</v>
      </c>
      <c r="CP95" s="354">
        <f>CN95/100*QCI!$Y35*(QCI!$U35+QCI!$W35)</f>
        <v>0</v>
      </c>
      <c r="CQ95" s="355">
        <f>CO95+CP95</f>
        <v>0</v>
      </c>
      <c r="CR95" s="353">
        <f>CronogFF!CN36</f>
        <v>0</v>
      </c>
      <c r="CS95" s="354">
        <f>CR95*QCI!$Y35*QCI!$R35/100</f>
        <v>0</v>
      </c>
      <c r="CT95" s="354">
        <f>CR95/100*QCI!$Y35*(QCI!$U35+QCI!$W35)</f>
        <v>0</v>
      </c>
      <c r="CU95" s="355">
        <f>CS95+CT95</f>
        <v>0</v>
      </c>
      <c r="CV95" s="353">
        <f>CronogFF!CR36</f>
        <v>0</v>
      </c>
      <c r="CW95" s="354">
        <f>CV95*QCI!$Y35*QCI!$R35/100</f>
        <v>0</v>
      </c>
      <c r="CX95" s="354">
        <f>CV95/100*QCI!$Y35*(QCI!$U35+QCI!$W35)</f>
        <v>0</v>
      </c>
      <c r="CY95" s="355">
        <f>CW95+CX95</f>
        <v>0</v>
      </c>
      <c r="CZ95" s="353">
        <f>CronogFF!CV36</f>
        <v>0</v>
      </c>
      <c r="DA95" s="354">
        <f>CZ95*QCI!$Y35*QCI!$R35/100</f>
        <v>0</v>
      </c>
      <c r="DB95" s="354">
        <f>CZ95/100*QCI!$Y35*(QCI!$U35+QCI!$W35)</f>
        <v>0</v>
      </c>
      <c r="DC95" s="355">
        <f>DA95+DB95</f>
        <v>0</v>
      </c>
      <c r="DD95"/>
      <c r="DE95"/>
      <c r="DF95"/>
      <c r="DG95"/>
      <c r="DH95"/>
      <c r="DI95"/>
      <c r="DJ95"/>
      <c r="DK95"/>
    </row>
    <row r="96" spans="2:115" ht="12.75" customHeight="1">
      <c r="B96" s="356"/>
      <c r="C96" s="357"/>
      <c r="D96" s="358" t="s">
        <v>58</v>
      </c>
      <c r="E96" s="359" t="s">
        <v>29</v>
      </c>
      <c r="F96" s="360">
        <f>IF(F97&lt;&gt;0,F95-F97,0)</f>
        <v>0</v>
      </c>
      <c r="G96" s="361"/>
      <c r="H96" s="362"/>
      <c r="I96" s="363"/>
      <c r="J96" s="363"/>
      <c r="K96" s="364"/>
      <c r="L96" s="365">
        <f t="shared" ref="L96:W96" si="160">L95+H96</f>
        <v>0</v>
      </c>
      <c r="M96" s="365">
        <f t="shared" si="160"/>
        <v>0</v>
      </c>
      <c r="N96" s="366">
        <f t="shared" si="160"/>
        <v>0</v>
      </c>
      <c r="O96" s="367">
        <f t="shared" si="160"/>
        <v>0</v>
      </c>
      <c r="P96" s="368">
        <f t="shared" si="160"/>
        <v>0</v>
      </c>
      <c r="Q96" s="369">
        <f t="shared" si="160"/>
        <v>0</v>
      </c>
      <c r="R96" s="370">
        <f t="shared" si="160"/>
        <v>0</v>
      </c>
      <c r="S96" s="371">
        <f t="shared" si="160"/>
        <v>0</v>
      </c>
      <c r="T96" s="368">
        <f t="shared" si="160"/>
        <v>0</v>
      </c>
      <c r="U96" s="369">
        <f t="shared" si="160"/>
        <v>0</v>
      </c>
      <c r="V96" s="370">
        <f t="shared" si="160"/>
        <v>0</v>
      </c>
      <c r="W96" s="371">
        <f t="shared" si="160"/>
        <v>0</v>
      </c>
      <c r="X96" s="368">
        <f t="shared" ref="X96:BC96" si="161">X95+T96</f>
        <v>0</v>
      </c>
      <c r="Y96" s="369">
        <f t="shared" si="161"/>
        <v>0</v>
      </c>
      <c r="Z96" s="370">
        <f t="shared" si="161"/>
        <v>0</v>
      </c>
      <c r="AA96" s="371">
        <f t="shared" si="161"/>
        <v>0</v>
      </c>
      <c r="AB96" s="368">
        <f t="shared" si="161"/>
        <v>0</v>
      </c>
      <c r="AC96" s="369">
        <f t="shared" si="161"/>
        <v>0</v>
      </c>
      <c r="AD96" s="370">
        <f t="shared" si="161"/>
        <v>0</v>
      </c>
      <c r="AE96" s="371">
        <f t="shared" si="161"/>
        <v>0</v>
      </c>
      <c r="AF96" s="368">
        <f t="shared" si="161"/>
        <v>0</v>
      </c>
      <c r="AG96" s="369">
        <f t="shared" si="161"/>
        <v>0</v>
      </c>
      <c r="AH96" s="370">
        <f t="shared" si="161"/>
        <v>0</v>
      </c>
      <c r="AI96" s="371">
        <f t="shared" si="161"/>
        <v>0</v>
      </c>
      <c r="AJ96" s="368">
        <f t="shared" si="161"/>
        <v>0</v>
      </c>
      <c r="AK96" s="369">
        <f t="shared" si="161"/>
        <v>0</v>
      </c>
      <c r="AL96" s="370">
        <f t="shared" si="161"/>
        <v>0</v>
      </c>
      <c r="AM96" s="371">
        <f t="shared" si="161"/>
        <v>0</v>
      </c>
      <c r="AN96" s="368">
        <f t="shared" si="161"/>
        <v>0</v>
      </c>
      <c r="AO96" s="369">
        <f t="shared" si="161"/>
        <v>0</v>
      </c>
      <c r="AP96" s="370">
        <f t="shared" si="161"/>
        <v>0</v>
      </c>
      <c r="AQ96" s="371">
        <f t="shared" si="161"/>
        <v>0</v>
      </c>
      <c r="AR96" s="368">
        <f t="shared" si="161"/>
        <v>0</v>
      </c>
      <c r="AS96" s="369">
        <f t="shared" si="161"/>
        <v>0</v>
      </c>
      <c r="AT96" s="370">
        <f t="shared" si="161"/>
        <v>0</v>
      </c>
      <c r="AU96" s="371">
        <f t="shared" si="161"/>
        <v>0</v>
      </c>
      <c r="AV96" s="368">
        <f t="shared" si="161"/>
        <v>0</v>
      </c>
      <c r="AW96" s="369">
        <f t="shared" si="161"/>
        <v>0</v>
      </c>
      <c r="AX96" s="370">
        <f t="shared" si="161"/>
        <v>0</v>
      </c>
      <c r="AY96" s="371">
        <f t="shared" si="161"/>
        <v>0</v>
      </c>
      <c r="AZ96" s="368">
        <f t="shared" si="161"/>
        <v>0</v>
      </c>
      <c r="BA96" s="369">
        <f t="shared" si="161"/>
        <v>0</v>
      </c>
      <c r="BB96" s="370">
        <f t="shared" si="161"/>
        <v>0</v>
      </c>
      <c r="BC96" s="371">
        <f t="shared" si="161"/>
        <v>0</v>
      </c>
      <c r="BD96" s="368">
        <f t="shared" ref="BD96:CI96" si="162">BD95+AZ96</f>
        <v>0</v>
      </c>
      <c r="BE96" s="369">
        <f t="shared" si="162"/>
        <v>0</v>
      </c>
      <c r="BF96" s="370">
        <f t="shared" si="162"/>
        <v>0</v>
      </c>
      <c r="BG96" s="371">
        <f t="shared" si="162"/>
        <v>0</v>
      </c>
      <c r="BH96" s="368">
        <f t="shared" si="162"/>
        <v>0</v>
      </c>
      <c r="BI96" s="369">
        <f t="shared" si="162"/>
        <v>0</v>
      </c>
      <c r="BJ96" s="370">
        <f t="shared" si="162"/>
        <v>0</v>
      </c>
      <c r="BK96" s="371">
        <f t="shared" si="162"/>
        <v>0</v>
      </c>
      <c r="BL96" s="368">
        <f t="shared" si="162"/>
        <v>0</v>
      </c>
      <c r="BM96" s="369">
        <f t="shared" si="162"/>
        <v>0</v>
      </c>
      <c r="BN96" s="370">
        <f t="shared" si="162"/>
        <v>0</v>
      </c>
      <c r="BO96" s="371">
        <f t="shared" si="162"/>
        <v>0</v>
      </c>
      <c r="BP96" s="368">
        <f t="shared" si="162"/>
        <v>0</v>
      </c>
      <c r="BQ96" s="369">
        <f t="shared" si="162"/>
        <v>0</v>
      </c>
      <c r="BR96" s="370">
        <f t="shared" si="162"/>
        <v>0</v>
      </c>
      <c r="BS96" s="371">
        <f t="shared" si="162"/>
        <v>0</v>
      </c>
      <c r="BT96" s="368">
        <f t="shared" si="162"/>
        <v>0</v>
      </c>
      <c r="BU96" s="369">
        <f t="shared" si="162"/>
        <v>0</v>
      </c>
      <c r="BV96" s="370">
        <f t="shared" si="162"/>
        <v>0</v>
      </c>
      <c r="BW96" s="371">
        <f t="shared" si="162"/>
        <v>0</v>
      </c>
      <c r="BX96" s="368">
        <f t="shared" si="162"/>
        <v>0</v>
      </c>
      <c r="BY96" s="369">
        <f t="shared" si="162"/>
        <v>0</v>
      </c>
      <c r="BZ96" s="370">
        <f t="shared" si="162"/>
        <v>0</v>
      </c>
      <c r="CA96" s="371">
        <f t="shared" si="162"/>
        <v>0</v>
      </c>
      <c r="CB96" s="368">
        <f t="shared" si="162"/>
        <v>0</v>
      </c>
      <c r="CC96" s="369">
        <f t="shared" si="162"/>
        <v>0</v>
      </c>
      <c r="CD96" s="370">
        <f t="shared" si="162"/>
        <v>0</v>
      </c>
      <c r="CE96" s="371">
        <f t="shared" si="162"/>
        <v>0</v>
      </c>
      <c r="CF96" s="368">
        <f t="shared" si="162"/>
        <v>0</v>
      </c>
      <c r="CG96" s="369">
        <f t="shared" si="162"/>
        <v>0</v>
      </c>
      <c r="CH96" s="370">
        <f t="shared" si="162"/>
        <v>0</v>
      </c>
      <c r="CI96" s="371">
        <f t="shared" si="162"/>
        <v>0</v>
      </c>
      <c r="CJ96" s="368">
        <f t="shared" ref="CJ96:DC96" si="163">CJ95+CF96</f>
        <v>0</v>
      </c>
      <c r="CK96" s="369">
        <f t="shared" si="163"/>
        <v>0</v>
      </c>
      <c r="CL96" s="370">
        <f t="shared" si="163"/>
        <v>0</v>
      </c>
      <c r="CM96" s="371">
        <f t="shared" si="163"/>
        <v>0</v>
      </c>
      <c r="CN96" s="368">
        <f t="shared" si="163"/>
        <v>0</v>
      </c>
      <c r="CO96" s="369">
        <f t="shared" si="163"/>
        <v>0</v>
      </c>
      <c r="CP96" s="370">
        <f t="shared" si="163"/>
        <v>0</v>
      </c>
      <c r="CQ96" s="371">
        <f t="shared" si="163"/>
        <v>0</v>
      </c>
      <c r="CR96" s="368">
        <f t="shared" si="163"/>
        <v>0</v>
      </c>
      <c r="CS96" s="369">
        <f t="shared" si="163"/>
        <v>0</v>
      </c>
      <c r="CT96" s="370">
        <f t="shared" si="163"/>
        <v>0</v>
      </c>
      <c r="CU96" s="371">
        <f t="shared" si="163"/>
        <v>0</v>
      </c>
      <c r="CV96" s="368">
        <f t="shared" si="163"/>
        <v>0</v>
      </c>
      <c r="CW96" s="369">
        <f t="shared" si="163"/>
        <v>0</v>
      </c>
      <c r="CX96" s="370">
        <f t="shared" si="163"/>
        <v>0</v>
      </c>
      <c r="CY96" s="371">
        <f t="shared" si="163"/>
        <v>0</v>
      </c>
      <c r="CZ96" s="368">
        <f t="shared" si="163"/>
        <v>0</v>
      </c>
      <c r="DA96" s="369">
        <f t="shared" si="163"/>
        <v>0</v>
      </c>
      <c r="DB96" s="370">
        <f t="shared" si="163"/>
        <v>0</v>
      </c>
      <c r="DC96" s="371">
        <f t="shared" si="163"/>
        <v>0</v>
      </c>
      <c r="DD96"/>
      <c r="DE96"/>
      <c r="DF96"/>
      <c r="DG96"/>
      <c r="DH96"/>
      <c r="DI96"/>
      <c r="DJ96"/>
      <c r="DK96"/>
    </row>
    <row r="97" spans="2:115" ht="12.75" customHeight="1">
      <c r="B97" s="356"/>
      <c r="C97" s="357"/>
      <c r="D97" s="372" t="s">
        <v>59</v>
      </c>
      <c r="E97" s="373" t="s">
        <v>30</v>
      </c>
      <c r="F97" s="75"/>
      <c r="G97" s="374">
        <f>IF(F97=0,0,F97/F$115)</f>
        <v>0</v>
      </c>
      <c r="H97" s="375"/>
      <c r="I97" s="376"/>
      <c r="J97" s="376"/>
      <c r="K97" s="377"/>
      <c r="L97" s="378">
        <f>IF(O97&lt;&gt;0,(O97/$F97)*100,0)</f>
        <v>0</v>
      </c>
      <c r="M97" s="378">
        <f>ROUND(O97*QCI!$R$15,2)</f>
        <v>0</v>
      </c>
      <c r="N97" s="379">
        <f>O97-M97</f>
        <v>0</v>
      </c>
      <c r="O97" s="77"/>
      <c r="P97" s="380">
        <f>IF(S97&lt;&gt;0,(S97/$F97)*100,0)</f>
        <v>0</v>
      </c>
      <c r="Q97" s="378">
        <f>ROUND(S97*QCI!$R$15,2)</f>
        <v>0</v>
      </c>
      <c r="R97" s="378">
        <f>S97-Q97</f>
        <v>0</v>
      </c>
      <c r="S97" s="77"/>
      <c r="T97" s="380">
        <f>IF(W97&lt;&gt;0,(W97/$F97)*100,0)</f>
        <v>0</v>
      </c>
      <c r="U97" s="378">
        <f>ROUND(W97*QCI!$R$15,2)</f>
        <v>0</v>
      </c>
      <c r="V97" s="378">
        <f>W97-U97</f>
        <v>0</v>
      </c>
      <c r="W97" s="77"/>
      <c r="X97" s="380">
        <f>IF(AA97&lt;&gt;0,(AA97/$F97)*100,0)</f>
        <v>0</v>
      </c>
      <c r="Y97" s="378">
        <f>ROUND(AA97*QCI!$R$15,2)</f>
        <v>0</v>
      </c>
      <c r="Z97" s="378">
        <f>AA97-Y97</f>
        <v>0</v>
      </c>
      <c r="AA97" s="77"/>
      <c r="AB97" s="380">
        <f>IF(AE97&lt;&gt;0,(AE97/$F97)*100,0)</f>
        <v>0</v>
      </c>
      <c r="AC97" s="378">
        <f>ROUND(AE97*QCI!$R$15,2)</f>
        <v>0</v>
      </c>
      <c r="AD97" s="378">
        <f>AE97-AC97</f>
        <v>0</v>
      </c>
      <c r="AE97" s="77"/>
      <c r="AF97" s="380">
        <f>IF(AI97&lt;&gt;0,(AI97/$F97)*100,0)</f>
        <v>0</v>
      </c>
      <c r="AG97" s="378">
        <f>ROUND(AI97*QCI!$R$15,2)</f>
        <v>0</v>
      </c>
      <c r="AH97" s="378">
        <f>AI97-AG97</f>
        <v>0</v>
      </c>
      <c r="AI97" s="77"/>
      <c r="AJ97" s="380">
        <f>IF(AM97&lt;&gt;0,(AM97/$F97)*100,0)</f>
        <v>0</v>
      </c>
      <c r="AK97" s="378">
        <f>ROUND(AM97*QCI!$R$15,2)</f>
        <v>0</v>
      </c>
      <c r="AL97" s="378">
        <f>AM97-AK97</f>
        <v>0</v>
      </c>
      <c r="AM97" s="77"/>
      <c r="AN97" s="380">
        <f>IF(AQ97&lt;&gt;0,(AQ97/$F97)*100,0)</f>
        <v>0</v>
      </c>
      <c r="AO97" s="378">
        <f>ROUND(AQ97*QCI!$R$15,2)</f>
        <v>0</v>
      </c>
      <c r="AP97" s="378">
        <f>AQ97-AO97</f>
        <v>0</v>
      </c>
      <c r="AQ97" s="77"/>
      <c r="AR97" s="380">
        <f>IF(AU97&lt;&gt;0,(AU97/$F97)*100,0)</f>
        <v>0</v>
      </c>
      <c r="AS97" s="378">
        <f>ROUND(AU97*QCI!$R$15,2)</f>
        <v>0</v>
      </c>
      <c r="AT97" s="378">
        <f>AU97-AS97</f>
        <v>0</v>
      </c>
      <c r="AU97" s="77"/>
      <c r="AV97" s="380">
        <f>IF(AY97&lt;&gt;0,(AY97/$F97)*100,0)</f>
        <v>0</v>
      </c>
      <c r="AW97" s="378">
        <f>ROUND(AY97*QCI!$R$15,2)</f>
        <v>0</v>
      </c>
      <c r="AX97" s="378">
        <f>AY97-AW97</f>
        <v>0</v>
      </c>
      <c r="AY97" s="77"/>
      <c r="AZ97" s="380">
        <f>IF(BC97&lt;&gt;0,(BC97/$F97)*100,0)</f>
        <v>0</v>
      </c>
      <c r="BA97" s="378">
        <f>ROUND(BC97*QCI!$R$15,2)</f>
        <v>0</v>
      </c>
      <c r="BB97" s="378">
        <f>BC97-BA97</f>
        <v>0</v>
      </c>
      <c r="BC97" s="77"/>
      <c r="BD97" s="380">
        <f>IF(BG97&lt;&gt;0,(BG97/$F97)*100,0)</f>
        <v>0</v>
      </c>
      <c r="BE97" s="378">
        <f>ROUND(BG97*QCI!$R$15,2)</f>
        <v>0</v>
      </c>
      <c r="BF97" s="378">
        <f>BG97-BE97</f>
        <v>0</v>
      </c>
      <c r="BG97" s="77"/>
      <c r="BH97" s="380">
        <f>IF(BK97&lt;&gt;0,(BK97/$F97)*100,0)</f>
        <v>0</v>
      </c>
      <c r="BI97" s="378">
        <f>ROUND(BK97*QCI!$R$15,2)</f>
        <v>0</v>
      </c>
      <c r="BJ97" s="378">
        <f>BK97-BI97</f>
        <v>0</v>
      </c>
      <c r="BK97" s="77"/>
      <c r="BL97" s="380">
        <f>IF(BO97&lt;&gt;0,(BO97/$F97)*100,0)</f>
        <v>0</v>
      </c>
      <c r="BM97" s="378">
        <f>ROUND(BO97*QCI!$R$15,2)</f>
        <v>0</v>
      </c>
      <c r="BN97" s="378">
        <f>BO97-BM97</f>
        <v>0</v>
      </c>
      <c r="BO97" s="77"/>
      <c r="BP97" s="380">
        <f>IF(BS97&lt;&gt;0,(BS97/$F97)*100,0)</f>
        <v>0</v>
      </c>
      <c r="BQ97" s="378">
        <f>ROUND(BS97*QCI!$R$15,2)</f>
        <v>0</v>
      </c>
      <c r="BR97" s="378">
        <f>BS97-BQ97</f>
        <v>0</v>
      </c>
      <c r="BS97" s="77"/>
      <c r="BT97" s="380">
        <f>IF(BW97&lt;&gt;0,(BW97/$F97)*100,0)</f>
        <v>0</v>
      </c>
      <c r="BU97" s="378">
        <f>ROUND(BW97*QCI!$R$15,2)</f>
        <v>0</v>
      </c>
      <c r="BV97" s="378">
        <f>BW97-BU97</f>
        <v>0</v>
      </c>
      <c r="BW97" s="77"/>
      <c r="BX97" s="380">
        <f>IF(CA97&lt;&gt;0,(CA97/$F97)*100,0)</f>
        <v>0</v>
      </c>
      <c r="BY97" s="378">
        <f>ROUND(CA97*QCI!$R$15,2)</f>
        <v>0</v>
      </c>
      <c r="BZ97" s="378">
        <f>CA97-BY97</f>
        <v>0</v>
      </c>
      <c r="CA97" s="77"/>
      <c r="CB97" s="380">
        <f>IF(CE97&lt;&gt;0,(CE97/$F97)*100,0)</f>
        <v>0</v>
      </c>
      <c r="CC97" s="378">
        <f>ROUND(CE97*QCI!$R$15,2)</f>
        <v>0</v>
      </c>
      <c r="CD97" s="378">
        <f>CE97-CC97</f>
        <v>0</v>
      </c>
      <c r="CE97" s="77"/>
      <c r="CF97" s="380">
        <f>IF(CI97&lt;&gt;0,(CI97/$F97)*100,0)</f>
        <v>0</v>
      </c>
      <c r="CG97" s="378">
        <f>ROUND(CI97*QCI!$R$15,2)</f>
        <v>0</v>
      </c>
      <c r="CH97" s="378">
        <f>CI97-CG97</f>
        <v>0</v>
      </c>
      <c r="CI97" s="77"/>
      <c r="CJ97" s="380">
        <f>IF(CM97&lt;&gt;0,(CM97/$F97)*100,0)</f>
        <v>0</v>
      </c>
      <c r="CK97" s="378">
        <f>ROUND(CM97*QCI!$R$15,2)</f>
        <v>0</v>
      </c>
      <c r="CL97" s="378">
        <f>CM97-CK97</f>
        <v>0</v>
      </c>
      <c r="CM97" s="77"/>
      <c r="CN97" s="380">
        <f>IF(CQ97&lt;&gt;0,(CQ97/$F97)*100,0)</f>
        <v>0</v>
      </c>
      <c r="CO97" s="378">
        <f>ROUND(CQ97*QCI!$R$15,2)</f>
        <v>0</v>
      </c>
      <c r="CP97" s="378">
        <f>CQ97-CO97</f>
        <v>0</v>
      </c>
      <c r="CQ97" s="77"/>
      <c r="CR97" s="380">
        <f>IF(CU97&lt;&gt;0,(CU97/$F97)*100,0)</f>
        <v>0</v>
      </c>
      <c r="CS97" s="378">
        <f>ROUND(CU97*QCI!$R$15,2)</f>
        <v>0</v>
      </c>
      <c r="CT97" s="378">
        <f>CU97-CS97</f>
        <v>0</v>
      </c>
      <c r="CU97" s="77"/>
      <c r="CV97" s="380">
        <f>IF(CY97&lt;&gt;0,(CY97/$F97)*100,0)</f>
        <v>0</v>
      </c>
      <c r="CW97" s="378">
        <f>ROUND(CY97*QCI!$R$15,2)</f>
        <v>0</v>
      </c>
      <c r="CX97" s="378">
        <f>CY97-CW97</f>
        <v>0</v>
      </c>
      <c r="CY97" s="77"/>
      <c r="CZ97" s="380">
        <f>IF(DC97&lt;&gt;0,(DC97/$F97)*100,0)</f>
        <v>0</v>
      </c>
      <c r="DA97" s="378">
        <f>ROUND(DC97*QCI!$R$15,2)</f>
        <v>0</v>
      </c>
      <c r="DB97" s="378">
        <f>DC97-DA97</f>
        <v>0</v>
      </c>
      <c r="DC97" s="77"/>
      <c r="DD97"/>
      <c r="DE97"/>
      <c r="DF97"/>
      <c r="DG97"/>
      <c r="DH97"/>
      <c r="DI97"/>
      <c r="DJ97"/>
      <c r="DK97"/>
    </row>
    <row r="98" spans="2:115" ht="12.75" customHeight="1">
      <c r="B98" s="393"/>
      <c r="C98" s="357"/>
      <c r="D98" s="381" t="s">
        <v>60</v>
      </c>
      <c r="E98" s="382" t="s">
        <v>31</v>
      </c>
      <c r="F98" s="383">
        <f>IF(F97=0,F95,F97)</f>
        <v>0</v>
      </c>
      <c r="G98" s="384"/>
      <c r="H98" s="385"/>
      <c r="I98" s="386"/>
      <c r="J98" s="386"/>
      <c r="K98" s="387"/>
      <c r="L98" s="388">
        <f t="shared" ref="L98:W98" si="164">L97+H98</f>
        <v>0</v>
      </c>
      <c r="M98" s="388">
        <f t="shared" si="164"/>
        <v>0</v>
      </c>
      <c r="N98" s="389">
        <f t="shared" si="164"/>
        <v>0</v>
      </c>
      <c r="O98" s="390">
        <f t="shared" si="164"/>
        <v>0</v>
      </c>
      <c r="P98" s="391">
        <f t="shared" si="164"/>
        <v>0</v>
      </c>
      <c r="Q98" s="388">
        <f t="shared" si="164"/>
        <v>0</v>
      </c>
      <c r="R98" s="388">
        <f t="shared" si="164"/>
        <v>0</v>
      </c>
      <c r="S98" s="390">
        <f t="shared" si="164"/>
        <v>0</v>
      </c>
      <c r="T98" s="391">
        <f t="shared" si="164"/>
        <v>0</v>
      </c>
      <c r="U98" s="388">
        <f t="shared" si="164"/>
        <v>0</v>
      </c>
      <c r="V98" s="388">
        <f t="shared" si="164"/>
        <v>0</v>
      </c>
      <c r="W98" s="390">
        <f t="shared" si="164"/>
        <v>0</v>
      </c>
      <c r="X98" s="391">
        <f t="shared" ref="X98:BC98" si="165">X97+T98</f>
        <v>0</v>
      </c>
      <c r="Y98" s="388">
        <f t="shared" si="165"/>
        <v>0</v>
      </c>
      <c r="Z98" s="388">
        <f t="shared" si="165"/>
        <v>0</v>
      </c>
      <c r="AA98" s="390">
        <f t="shared" si="165"/>
        <v>0</v>
      </c>
      <c r="AB98" s="391">
        <f t="shared" si="165"/>
        <v>0</v>
      </c>
      <c r="AC98" s="388">
        <f t="shared" si="165"/>
        <v>0</v>
      </c>
      <c r="AD98" s="388">
        <f t="shared" si="165"/>
        <v>0</v>
      </c>
      <c r="AE98" s="390">
        <f t="shared" si="165"/>
        <v>0</v>
      </c>
      <c r="AF98" s="391">
        <f t="shared" si="165"/>
        <v>0</v>
      </c>
      <c r="AG98" s="388">
        <f t="shared" si="165"/>
        <v>0</v>
      </c>
      <c r="AH98" s="388">
        <f t="shared" si="165"/>
        <v>0</v>
      </c>
      <c r="AI98" s="390">
        <f t="shared" si="165"/>
        <v>0</v>
      </c>
      <c r="AJ98" s="391">
        <f t="shared" si="165"/>
        <v>0</v>
      </c>
      <c r="AK98" s="388">
        <f t="shared" si="165"/>
        <v>0</v>
      </c>
      <c r="AL98" s="388">
        <f t="shared" si="165"/>
        <v>0</v>
      </c>
      <c r="AM98" s="390">
        <f t="shared" si="165"/>
        <v>0</v>
      </c>
      <c r="AN98" s="391">
        <f t="shared" si="165"/>
        <v>0</v>
      </c>
      <c r="AO98" s="388">
        <f t="shared" si="165"/>
        <v>0</v>
      </c>
      <c r="AP98" s="388">
        <f t="shared" si="165"/>
        <v>0</v>
      </c>
      <c r="AQ98" s="390">
        <f t="shared" si="165"/>
        <v>0</v>
      </c>
      <c r="AR98" s="391">
        <f t="shared" si="165"/>
        <v>0</v>
      </c>
      <c r="AS98" s="388">
        <f t="shared" si="165"/>
        <v>0</v>
      </c>
      <c r="AT98" s="388">
        <f t="shared" si="165"/>
        <v>0</v>
      </c>
      <c r="AU98" s="390">
        <f t="shared" si="165"/>
        <v>0</v>
      </c>
      <c r="AV98" s="391">
        <f t="shared" si="165"/>
        <v>0</v>
      </c>
      <c r="AW98" s="388">
        <f t="shared" si="165"/>
        <v>0</v>
      </c>
      <c r="AX98" s="388">
        <f t="shared" si="165"/>
        <v>0</v>
      </c>
      <c r="AY98" s="390">
        <f t="shared" si="165"/>
        <v>0</v>
      </c>
      <c r="AZ98" s="391">
        <f t="shared" si="165"/>
        <v>0</v>
      </c>
      <c r="BA98" s="388">
        <f t="shared" si="165"/>
        <v>0</v>
      </c>
      <c r="BB98" s="388">
        <f t="shared" si="165"/>
        <v>0</v>
      </c>
      <c r="BC98" s="390">
        <f t="shared" si="165"/>
        <v>0</v>
      </c>
      <c r="BD98" s="391">
        <f t="shared" ref="BD98:CI98" si="166">BD97+AZ98</f>
        <v>0</v>
      </c>
      <c r="BE98" s="388">
        <f t="shared" si="166"/>
        <v>0</v>
      </c>
      <c r="BF98" s="388">
        <f t="shared" si="166"/>
        <v>0</v>
      </c>
      <c r="BG98" s="390">
        <f t="shared" si="166"/>
        <v>0</v>
      </c>
      <c r="BH98" s="391">
        <f t="shared" si="166"/>
        <v>0</v>
      </c>
      <c r="BI98" s="388">
        <f t="shared" si="166"/>
        <v>0</v>
      </c>
      <c r="BJ98" s="388">
        <f t="shared" si="166"/>
        <v>0</v>
      </c>
      <c r="BK98" s="390">
        <f t="shared" si="166"/>
        <v>0</v>
      </c>
      <c r="BL98" s="391">
        <f t="shared" si="166"/>
        <v>0</v>
      </c>
      <c r="BM98" s="388">
        <f t="shared" si="166"/>
        <v>0</v>
      </c>
      <c r="BN98" s="388">
        <f t="shared" si="166"/>
        <v>0</v>
      </c>
      <c r="BO98" s="390">
        <f t="shared" si="166"/>
        <v>0</v>
      </c>
      <c r="BP98" s="391">
        <f t="shared" si="166"/>
        <v>0</v>
      </c>
      <c r="BQ98" s="388">
        <f t="shared" si="166"/>
        <v>0</v>
      </c>
      <c r="BR98" s="388">
        <f t="shared" si="166"/>
        <v>0</v>
      </c>
      <c r="BS98" s="390">
        <f t="shared" si="166"/>
        <v>0</v>
      </c>
      <c r="BT98" s="391">
        <f t="shared" si="166"/>
        <v>0</v>
      </c>
      <c r="BU98" s="388">
        <f t="shared" si="166"/>
        <v>0</v>
      </c>
      <c r="BV98" s="388">
        <f t="shared" si="166"/>
        <v>0</v>
      </c>
      <c r="BW98" s="390">
        <f t="shared" si="166"/>
        <v>0</v>
      </c>
      <c r="BX98" s="391">
        <f t="shared" si="166"/>
        <v>0</v>
      </c>
      <c r="BY98" s="388">
        <f t="shared" si="166"/>
        <v>0</v>
      </c>
      <c r="BZ98" s="388">
        <f t="shared" si="166"/>
        <v>0</v>
      </c>
      <c r="CA98" s="390">
        <f t="shared" si="166"/>
        <v>0</v>
      </c>
      <c r="CB98" s="391">
        <f t="shared" si="166"/>
        <v>0</v>
      </c>
      <c r="CC98" s="388">
        <f t="shared" si="166"/>
        <v>0</v>
      </c>
      <c r="CD98" s="388">
        <f t="shared" si="166"/>
        <v>0</v>
      </c>
      <c r="CE98" s="390">
        <f t="shared" si="166"/>
        <v>0</v>
      </c>
      <c r="CF98" s="391">
        <f t="shared" si="166"/>
        <v>0</v>
      </c>
      <c r="CG98" s="388">
        <f t="shared" si="166"/>
        <v>0</v>
      </c>
      <c r="CH98" s="388">
        <f t="shared" si="166"/>
        <v>0</v>
      </c>
      <c r="CI98" s="390">
        <f t="shared" si="166"/>
        <v>0</v>
      </c>
      <c r="CJ98" s="391">
        <f t="shared" ref="CJ98:DC98" si="167">CJ97+CF98</f>
        <v>0</v>
      </c>
      <c r="CK98" s="388">
        <f t="shared" si="167"/>
        <v>0</v>
      </c>
      <c r="CL98" s="388">
        <f t="shared" si="167"/>
        <v>0</v>
      </c>
      <c r="CM98" s="390">
        <f t="shared" si="167"/>
        <v>0</v>
      </c>
      <c r="CN98" s="391">
        <f t="shared" si="167"/>
        <v>0</v>
      </c>
      <c r="CO98" s="388">
        <f t="shared" si="167"/>
        <v>0</v>
      </c>
      <c r="CP98" s="388">
        <f t="shared" si="167"/>
        <v>0</v>
      </c>
      <c r="CQ98" s="390">
        <f t="shared" si="167"/>
        <v>0</v>
      </c>
      <c r="CR98" s="391">
        <f t="shared" si="167"/>
        <v>0</v>
      </c>
      <c r="CS98" s="388">
        <f t="shared" si="167"/>
        <v>0</v>
      </c>
      <c r="CT98" s="388">
        <f t="shared" si="167"/>
        <v>0</v>
      </c>
      <c r="CU98" s="390">
        <f t="shared" si="167"/>
        <v>0</v>
      </c>
      <c r="CV98" s="391">
        <f t="shared" si="167"/>
        <v>0</v>
      </c>
      <c r="CW98" s="388">
        <f t="shared" si="167"/>
        <v>0</v>
      </c>
      <c r="CX98" s="388">
        <f t="shared" si="167"/>
        <v>0</v>
      </c>
      <c r="CY98" s="390">
        <f t="shared" si="167"/>
        <v>0</v>
      </c>
      <c r="CZ98" s="391">
        <f t="shared" si="167"/>
        <v>0</v>
      </c>
      <c r="DA98" s="388">
        <f t="shared" si="167"/>
        <v>0</v>
      </c>
      <c r="DB98" s="388">
        <f t="shared" si="167"/>
        <v>0</v>
      </c>
      <c r="DC98" s="390">
        <f t="shared" si="167"/>
        <v>0</v>
      </c>
      <c r="DD98"/>
      <c r="DE98"/>
      <c r="DF98"/>
      <c r="DG98"/>
      <c r="DH98"/>
      <c r="DI98"/>
      <c r="DJ98"/>
      <c r="DK98"/>
    </row>
    <row r="99" spans="2:115" ht="12.75" customHeight="1">
      <c r="B99" s="340">
        <v>22</v>
      </c>
      <c r="C99" s="392">
        <f>QCI!C36</f>
        <v>0</v>
      </c>
      <c r="D99" s="342" t="s">
        <v>58</v>
      </c>
      <c r="E99" s="343" t="s">
        <v>28</v>
      </c>
      <c r="F99" s="344">
        <f>QCI!Y36</f>
        <v>0</v>
      </c>
      <c r="G99" s="345">
        <f>CronogFF!G37</f>
        <v>0</v>
      </c>
      <c r="H99" s="346"/>
      <c r="I99" s="347"/>
      <c r="J99" s="347"/>
      <c r="K99" s="348"/>
      <c r="L99" s="349">
        <f>CronogFF!H37</f>
        <v>0</v>
      </c>
      <c r="M99" s="350">
        <f>L99*QCI!$Y36*QCI!$R36/100</f>
        <v>0</v>
      </c>
      <c r="N99" s="351">
        <f>L99/100*QCI!$Y36*(QCI!$U36+QCI!$W36)</f>
        <v>0</v>
      </c>
      <c r="O99" s="352">
        <f>M99+N99</f>
        <v>0</v>
      </c>
      <c r="P99" s="353">
        <f>CronogFF!L37</f>
        <v>0</v>
      </c>
      <c r="Q99" s="354">
        <f>P99*QCI!$Y36*QCI!$R36/100</f>
        <v>0</v>
      </c>
      <c r="R99" s="354">
        <f>P99/100*QCI!$Y36*(QCI!$U36+QCI!$W36)</f>
        <v>0</v>
      </c>
      <c r="S99" s="355">
        <f>Q99+R99</f>
        <v>0</v>
      </c>
      <c r="T99" s="353">
        <f>CronogFF!P37</f>
        <v>0</v>
      </c>
      <c r="U99" s="354">
        <f>T99*QCI!$Y36*QCI!$R36/100</f>
        <v>0</v>
      </c>
      <c r="V99" s="354">
        <f>T99/100*QCI!$Y36*(QCI!$U36+QCI!$W36)</f>
        <v>0</v>
      </c>
      <c r="W99" s="355">
        <f>U99+V99</f>
        <v>0</v>
      </c>
      <c r="X99" s="353">
        <f>CronogFF!T37</f>
        <v>0</v>
      </c>
      <c r="Y99" s="354">
        <f>X99*QCI!$Y36*QCI!$R36/100</f>
        <v>0</v>
      </c>
      <c r="Z99" s="354">
        <f>X99/100*QCI!$Y36*(QCI!$U36+QCI!$W36)</f>
        <v>0</v>
      </c>
      <c r="AA99" s="355">
        <f>Y99+Z99</f>
        <v>0</v>
      </c>
      <c r="AB99" s="353">
        <f>CronogFF!X37</f>
        <v>0</v>
      </c>
      <c r="AC99" s="354">
        <f>AB99*QCI!$Y36*QCI!$R36/100</f>
        <v>0</v>
      </c>
      <c r="AD99" s="354">
        <f>AB99/100*QCI!$Y36*(QCI!$U36+QCI!$W36)</f>
        <v>0</v>
      </c>
      <c r="AE99" s="355">
        <f>AC99+AD99</f>
        <v>0</v>
      </c>
      <c r="AF99" s="353">
        <f>CronogFF!AB37</f>
        <v>0</v>
      </c>
      <c r="AG99" s="354">
        <f>AF99*QCI!$Y36*QCI!$R36/100</f>
        <v>0</v>
      </c>
      <c r="AH99" s="354">
        <f>AF99/100*QCI!$Y36*(QCI!$U36+QCI!$W36)</f>
        <v>0</v>
      </c>
      <c r="AI99" s="355">
        <f>AG99+AH99</f>
        <v>0</v>
      </c>
      <c r="AJ99" s="353">
        <f>CronogFF!AF37</f>
        <v>0</v>
      </c>
      <c r="AK99" s="354">
        <f>AJ99*QCI!$Y36*QCI!$R36/100</f>
        <v>0</v>
      </c>
      <c r="AL99" s="354">
        <f>AJ99/100*QCI!$Y36*(QCI!$U36+QCI!$W36)</f>
        <v>0</v>
      </c>
      <c r="AM99" s="355">
        <f>AK99+AL99</f>
        <v>0</v>
      </c>
      <c r="AN99" s="353">
        <f>CronogFF!AJ37</f>
        <v>0</v>
      </c>
      <c r="AO99" s="354">
        <f>AN99*QCI!$Y36*QCI!$R36/100</f>
        <v>0</v>
      </c>
      <c r="AP99" s="354">
        <f>AN99/100*QCI!$Y36*(QCI!$U36+QCI!$W36)</f>
        <v>0</v>
      </c>
      <c r="AQ99" s="355">
        <f>AO99+AP99</f>
        <v>0</v>
      </c>
      <c r="AR99" s="353">
        <f>CronogFF!AN37</f>
        <v>0</v>
      </c>
      <c r="AS99" s="354">
        <f>AR99*QCI!$Y36*QCI!$R36/100</f>
        <v>0</v>
      </c>
      <c r="AT99" s="354">
        <f>AR99/100*QCI!$Y36*(QCI!$U36+QCI!$W36)</f>
        <v>0</v>
      </c>
      <c r="AU99" s="355">
        <f>AS99+AT99</f>
        <v>0</v>
      </c>
      <c r="AV99" s="353">
        <f>CronogFF!AR37</f>
        <v>0</v>
      </c>
      <c r="AW99" s="354">
        <f>AV99*QCI!$Y36*QCI!$R36/100</f>
        <v>0</v>
      </c>
      <c r="AX99" s="354">
        <f>AV99/100*QCI!$Y36*(QCI!$U36+QCI!$W36)</f>
        <v>0</v>
      </c>
      <c r="AY99" s="355">
        <f>AW99+AX99</f>
        <v>0</v>
      </c>
      <c r="AZ99" s="353">
        <f>CronogFF!AV37</f>
        <v>0</v>
      </c>
      <c r="BA99" s="354">
        <f>AZ99*QCI!$Y36*QCI!$R36/100</f>
        <v>0</v>
      </c>
      <c r="BB99" s="354">
        <f>AZ99/100*QCI!$Y36*(QCI!$U36+QCI!$W36)</f>
        <v>0</v>
      </c>
      <c r="BC99" s="355">
        <f>BA99+BB99</f>
        <v>0</v>
      </c>
      <c r="BD99" s="353">
        <f>CronogFF!AZ37</f>
        <v>0</v>
      </c>
      <c r="BE99" s="354">
        <f>BD99*QCI!$Y36*QCI!$R36/100</f>
        <v>0</v>
      </c>
      <c r="BF99" s="354">
        <f>BD99/100*QCI!$Y36*(QCI!$U36+QCI!$W36)</f>
        <v>0</v>
      </c>
      <c r="BG99" s="355">
        <f>BE99+BF99</f>
        <v>0</v>
      </c>
      <c r="BH99" s="353">
        <f>CronogFF!BD37</f>
        <v>0</v>
      </c>
      <c r="BI99" s="354">
        <f>BH99*QCI!$Y36*QCI!$R36/100</f>
        <v>0</v>
      </c>
      <c r="BJ99" s="354">
        <f>BH99/100*QCI!$Y36*(QCI!$U36+QCI!$W36)</f>
        <v>0</v>
      </c>
      <c r="BK99" s="355">
        <f>BI99+BJ99</f>
        <v>0</v>
      </c>
      <c r="BL99" s="353">
        <f>CronogFF!BH37</f>
        <v>0</v>
      </c>
      <c r="BM99" s="354">
        <f>BL99*QCI!$Y36*QCI!$R36/100</f>
        <v>0</v>
      </c>
      <c r="BN99" s="354">
        <f>BL99/100*QCI!$Y36*(QCI!$U36+QCI!$W36)</f>
        <v>0</v>
      </c>
      <c r="BO99" s="355">
        <f>BM99+BN99</f>
        <v>0</v>
      </c>
      <c r="BP99" s="353">
        <f>CronogFF!BL37</f>
        <v>0</v>
      </c>
      <c r="BQ99" s="354">
        <f>BP99*QCI!$Y36*QCI!$R36/100</f>
        <v>0</v>
      </c>
      <c r="BR99" s="354">
        <f>BP99/100*QCI!$Y36*(QCI!$U36+QCI!$W36)</f>
        <v>0</v>
      </c>
      <c r="BS99" s="355">
        <f>BQ99+BR99</f>
        <v>0</v>
      </c>
      <c r="BT99" s="353">
        <f>CronogFF!BP37</f>
        <v>0</v>
      </c>
      <c r="BU99" s="354">
        <f>BT99*QCI!$Y36*QCI!$R36/100</f>
        <v>0</v>
      </c>
      <c r="BV99" s="354">
        <f>BT99/100*QCI!$Y36*(QCI!$U36+QCI!$W36)</f>
        <v>0</v>
      </c>
      <c r="BW99" s="355">
        <f>BU99+BV99</f>
        <v>0</v>
      </c>
      <c r="BX99" s="353">
        <f>CronogFF!BT37</f>
        <v>0</v>
      </c>
      <c r="BY99" s="354">
        <f>BX99*QCI!$Y36*QCI!$R36/100</f>
        <v>0</v>
      </c>
      <c r="BZ99" s="354">
        <f>BX99/100*QCI!$Y36*(QCI!$U36+QCI!$W36)</f>
        <v>0</v>
      </c>
      <c r="CA99" s="355">
        <f>BY99+BZ99</f>
        <v>0</v>
      </c>
      <c r="CB99" s="353">
        <f>CronogFF!BX37</f>
        <v>0</v>
      </c>
      <c r="CC99" s="354">
        <f>CB99*QCI!$Y36*QCI!$R36/100</f>
        <v>0</v>
      </c>
      <c r="CD99" s="354">
        <f>CB99/100*QCI!$Y36*(QCI!$U36+QCI!$W36)</f>
        <v>0</v>
      </c>
      <c r="CE99" s="355">
        <f>CC99+CD99</f>
        <v>0</v>
      </c>
      <c r="CF99" s="353">
        <f>CronogFF!CB37</f>
        <v>0</v>
      </c>
      <c r="CG99" s="354">
        <f>CF99*QCI!$Y36*QCI!$R36/100</f>
        <v>0</v>
      </c>
      <c r="CH99" s="354">
        <f>CF99/100*QCI!$Y36*(QCI!$U36+QCI!$W36)</f>
        <v>0</v>
      </c>
      <c r="CI99" s="355">
        <f>CG99+CH99</f>
        <v>0</v>
      </c>
      <c r="CJ99" s="353">
        <f>CronogFF!CF37</f>
        <v>0</v>
      </c>
      <c r="CK99" s="354">
        <f>CJ99*QCI!$Y36*QCI!$R36/100</f>
        <v>0</v>
      </c>
      <c r="CL99" s="354">
        <f>CJ99/100*QCI!$Y36*(QCI!$U36+QCI!$W36)</f>
        <v>0</v>
      </c>
      <c r="CM99" s="355">
        <f>CK99+CL99</f>
        <v>0</v>
      </c>
      <c r="CN99" s="353">
        <f>CronogFF!CJ37</f>
        <v>0</v>
      </c>
      <c r="CO99" s="354">
        <f>CN99*QCI!$Y36*QCI!$R36/100</f>
        <v>0</v>
      </c>
      <c r="CP99" s="354">
        <f>CN99/100*QCI!$Y36*(QCI!$U36+QCI!$W36)</f>
        <v>0</v>
      </c>
      <c r="CQ99" s="355">
        <f>CO99+CP99</f>
        <v>0</v>
      </c>
      <c r="CR99" s="353">
        <f>CronogFF!CN37</f>
        <v>0</v>
      </c>
      <c r="CS99" s="354">
        <f>CR99*QCI!$Y36*QCI!$R36/100</f>
        <v>0</v>
      </c>
      <c r="CT99" s="354">
        <f>CR99/100*QCI!$Y36*(QCI!$U36+QCI!$W36)</f>
        <v>0</v>
      </c>
      <c r="CU99" s="355">
        <f>CS99+CT99</f>
        <v>0</v>
      </c>
      <c r="CV99" s="353">
        <f>CronogFF!CR37</f>
        <v>0</v>
      </c>
      <c r="CW99" s="354">
        <f>CV99*QCI!$Y36*QCI!$R36/100</f>
        <v>0</v>
      </c>
      <c r="CX99" s="354">
        <f>CV99/100*QCI!$Y36*(QCI!$U36+QCI!$W36)</f>
        <v>0</v>
      </c>
      <c r="CY99" s="355">
        <f>CW99+CX99</f>
        <v>0</v>
      </c>
      <c r="CZ99" s="353">
        <f>CronogFF!CV37</f>
        <v>0</v>
      </c>
      <c r="DA99" s="354">
        <f>CZ99*QCI!$Y36*QCI!$R36/100</f>
        <v>0</v>
      </c>
      <c r="DB99" s="354">
        <f>CZ99/100*QCI!$Y36*(QCI!$U36+QCI!$W36)</f>
        <v>0</v>
      </c>
      <c r="DC99" s="355">
        <f>DA99+DB99</f>
        <v>0</v>
      </c>
      <c r="DD99"/>
      <c r="DE99"/>
      <c r="DF99"/>
      <c r="DG99"/>
      <c r="DH99"/>
      <c r="DI99"/>
      <c r="DJ99"/>
      <c r="DK99"/>
    </row>
    <row r="100" spans="2:115" ht="12.75" customHeight="1">
      <c r="B100" s="356"/>
      <c r="C100" s="357"/>
      <c r="D100" s="358" t="s">
        <v>58</v>
      </c>
      <c r="E100" s="359" t="s">
        <v>29</v>
      </c>
      <c r="F100" s="360">
        <f>IF(F101&lt;&gt;0,F99-F101,0)</f>
        <v>0</v>
      </c>
      <c r="G100" s="361"/>
      <c r="H100" s="362"/>
      <c r="I100" s="363"/>
      <c r="J100" s="363"/>
      <c r="K100" s="364"/>
      <c r="L100" s="365">
        <f t="shared" ref="L100:W100" si="168">L99+H100</f>
        <v>0</v>
      </c>
      <c r="M100" s="365">
        <f t="shared" si="168"/>
        <v>0</v>
      </c>
      <c r="N100" s="366">
        <f t="shared" si="168"/>
        <v>0</v>
      </c>
      <c r="O100" s="367">
        <f t="shared" si="168"/>
        <v>0</v>
      </c>
      <c r="P100" s="368">
        <f t="shared" si="168"/>
        <v>0</v>
      </c>
      <c r="Q100" s="369">
        <f t="shared" si="168"/>
        <v>0</v>
      </c>
      <c r="R100" s="370">
        <f t="shared" si="168"/>
        <v>0</v>
      </c>
      <c r="S100" s="371">
        <f t="shared" si="168"/>
        <v>0</v>
      </c>
      <c r="T100" s="368">
        <f t="shared" si="168"/>
        <v>0</v>
      </c>
      <c r="U100" s="369">
        <f t="shared" si="168"/>
        <v>0</v>
      </c>
      <c r="V100" s="370">
        <f t="shared" si="168"/>
        <v>0</v>
      </c>
      <c r="W100" s="371">
        <f t="shared" si="168"/>
        <v>0</v>
      </c>
      <c r="X100" s="368">
        <f t="shared" ref="X100:BC100" si="169">X99+T100</f>
        <v>0</v>
      </c>
      <c r="Y100" s="369">
        <f t="shared" si="169"/>
        <v>0</v>
      </c>
      <c r="Z100" s="370">
        <f t="shared" si="169"/>
        <v>0</v>
      </c>
      <c r="AA100" s="371">
        <f t="shared" si="169"/>
        <v>0</v>
      </c>
      <c r="AB100" s="368">
        <f t="shared" si="169"/>
        <v>0</v>
      </c>
      <c r="AC100" s="369">
        <f t="shared" si="169"/>
        <v>0</v>
      </c>
      <c r="AD100" s="370">
        <f t="shared" si="169"/>
        <v>0</v>
      </c>
      <c r="AE100" s="371">
        <f t="shared" si="169"/>
        <v>0</v>
      </c>
      <c r="AF100" s="368">
        <f t="shared" si="169"/>
        <v>0</v>
      </c>
      <c r="AG100" s="369">
        <f t="shared" si="169"/>
        <v>0</v>
      </c>
      <c r="AH100" s="370">
        <f t="shared" si="169"/>
        <v>0</v>
      </c>
      <c r="AI100" s="371">
        <f t="shared" si="169"/>
        <v>0</v>
      </c>
      <c r="AJ100" s="368">
        <f t="shared" si="169"/>
        <v>0</v>
      </c>
      <c r="AK100" s="369">
        <f t="shared" si="169"/>
        <v>0</v>
      </c>
      <c r="AL100" s="370">
        <f t="shared" si="169"/>
        <v>0</v>
      </c>
      <c r="AM100" s="371">
        <f t="shared" si="169"/>
        <v>0</v>
      </c>
      <c r="AN100" s="368">
        <f t="shared" si="169"/>
        <v>0</v>
      </c>
      <c r="AO100" s="369">
        <f t="shared" si="169"/>
        <v>0</v>
      </c>
      <c r="AP100" s="370">
        <f t="shared" si="169"/>
        <v>0</v>
      </c>
      <c r="AQ100" s="371">
        <f t="shared" si="169"/>
        <v>0</v>
      </c>
      <c r="AR100" s="368">
        <f t="shared" si="169"/>
        <v>0</v>
      </c>
      <c r="AS100" s="369">
        <f t="shared" si="169"/>
        <v>0</v>
      </c>
      <c r="AT100" s="370">
        <f t="shared" si="169"/>
        <v>0</v>
      </c>
      <c r="AU100" s="371">
        <f t="shared" si="169"/>
        <v>0</v>
      </c>
      <c r="AV100" s="368">
        <f t="shared" si="169"/>
        <v>0</v>
      </c>
      <c r="AW100" s="369">
        <f t="shared" si="169"/>
        <v>0</v>
      </c>
      <c r="AX100" s="370">
        <f t="shared" si="169"/>
        <v>0</v>
      </c>
      <c r="AY100" s="371">
        <f t="shared" si="169"/>
        <v>0</v>
      </c>
      <c r="AZ100" s="368">
        <f t="shared" si="169"/>
        <v>0</v>
      </c>
      <c r="BA100" s="369">
        <f t="shared" si="169"/>
        <v>0</v>
      </c>
      <c r="BB100" s="370">
        <f t="shared" si="169"/>
        <v>0</v>
      </c>
      <c r="BC100" s="371">
        <f t="shared" si="169"/>
        <v>0</v>
      </c>
      <c r="BD100" s="368">
        <f t="shared" ref="BD100:CI100" si="170">BD99+AZ100</f>
        <v>0</v>
      </c>
      <c r="BE100" s="369">
        <f t="shared" si="170"/>
        <v>0</v>
      </c>
      <c r="BF100" s="370">
        <f t="shared" si="170"/>
        <v>0</v>
      </c>
      <c r="BG100" s="371">
        <f t="shared" si="170"/>
        <v>0</v>
      </c>
      <c r="BH100" s="368">
        <f t="shared" si="170"/>
        <v>0</v>
      </c>
      <c r="BI100" s="369">
        <f t="shared" si="170"/>
        <v>0</v>
      </c>
      <c r="BJ100" s="370">
        <f t="shared" si="170"/>
        <v>0</v>
      </c>
      <c r="BK100" s="371">
        <f t="shared" si="170"/>
        <v>0</v>
      </c>
      <c r="BL100" s="368">
        <f t="shared" si="170"/>
        <v>0</v>
      </c>
      <c r="BM100" s="369">
        <f t="shared" si="170"/>
        <v>0</v>
      </c>
      <c r="BN100" s="370">
        <f t="shared" si="170"/>
        <v>0</v>
      </c>
      <c r="BO100" s="371">
        <f t="shared" si="170"/>
        <v>0</v>
      </c>
      <c r="BP100" s="368">
        <f t="shared" si="170"/>
        <v>0</v>
      </c>
      <c r="BQ100" s="369">
        <f t="shared" si="170"/>
        <v>0</v>
      </c>
      <c r="BR100" s="370">
        <f t="shared" si="170"/>
        <v>0</v>
      </c>
      <c r="BS100" s="371">
        <f t="shared" si="170"/>
        <v>0</v>
      </c>
      <c r="BT100" s="368">
        <f t="shared" si="170"/>
        <v>0</v>
      </c>
      <c r="BU100" s="369">
        <f t="shared" si="170"/>
        <v>0</v>
      </c>
      <c r="BV100" s="370">
        <f t="shared" si="170"/>
        <v>0</v>
      </c>
      <c r="BW100" s="371">
        <f t="shared" si="170"/>
        <v>0</v>
      </c>
      <c r="BX100" s="368">
        <f t="shared" si="170"/>
        <v>0</v>
      </c>
      <c r="BY100" s="369">
        <f t="shared" si="170"/>
        <v>0</v>
      </c>
      <c r="BZ100" s="370">
        <f t="shared" si="170"/>
        <v>0</v>
      </c>
      <c r="CA100" s="371">
        <f t="shared" si="170"/>
        <v>0</v>
      </c>
      <c r="CB100" s="368">
        <f t="shared" si="170"/>
        <v>0</v>
      </c>
      <c r="CC100" s="369">
        <f t="shared" si="170"/>
        <v>0</v>
      </c>
      <c r="CD100" s="370">
        <f t="shared" si="170"/>
        <v>0</v>
      </c>
      <c r="CE100" s="371">
        <f t="shared" si="170"/>
        <v>0</v>
      </c>
      <c r="CF100" s="368">
        <f t="shared" si="170"/>
        <v>0</v>
      </c>
      <c r="CG100" s="369">
        <f t="shared" si="170"/>
        <v>0</v>
      </c>
      <c r="CH100" s="370">
        <f t="shared" si="170"/>
        <v>0</v>
      </c>
      <c r="CI100" s="371">
        <f t="shared" si="170"/>
        <v>0</v>
      </c>
      <c r="CJ100" s="368">
        <f t="shared" ref="CJ100:DC100" si="171">CJ99+CF100</f>
        <v>0</v>
      </c>
      <c r="CK100" s="369">
        <f t="shared" si="171"/>
        <v>0</v>
      </c>
      <c r="CL100" s="370">
        <f t="shared" si="171"/>
        <v>0</v>
      </c>
      <c r="CM100" s="371">
        <f t="shared" si="171"/>
        <v>0</v>
      </c>
      <c r="CN100" s="368">
        <f t="shared" si="171"/>
        <v>0</v>
      </c>
      <c r="CO100" s="369">
        <f t="shared" si="171"/>
        <v>0</v>
      </c>
      <c r="CP100" s="370">
        <f t="shared" si="171"/>
        <v>0</v>
      </c>
      <c r="CQ100" s="371">
        <f t="shared" si="171"/>
        <v>0</v>
      </c>
      <c r="CR100" s="368">
        <f t="shared" si="171"/>
        <v>0</v>
      </c>
      <c r="CS100" s="369">
        <f t="shared" si="171"/>
        <v>0</v>
      </c>
      <c r="CT100" s="370">
        <f t="shared" si="171"/>
        <v>0</v>
      </c>
      <c r="CU100" s="371">
        <f t="shared" si="171"/>
        <v>0</v>
      </c>
      <c r="CV100" s="368">
        <f t="shared" si="171"/>
        <v>0</v>
      </c>
      <c r="CW100" s="369">
        <f t="shared" si="171"/>
        <v>0</v>
      </c>
      <c r="CX100" s="370">
        <f t="shared" si="171"/>
        <v>0</v>
      </c>
      <c r="CY100" s="371">
        <f t="shared" si="171"/>
        <v>0</v>
      </c>
      <c r="CZ100" s="368">
        <f t="shared" si="171"/>
        <v>0</v>
      </c>
      <c r="DA100" s="369">
        <f t="shared" si="171"/>
        <v>0</v>
      </c>
      <c r="DB100" s="370">
        <f t="shared" si="171"/>
        <v>0</v>
      </c>
      <c r="DC100" s="371">
        <f t="shared" si="171"/>
        <v>0</v>
      </c>
      <c r="DD100"/>
      <c r="DE100"/>
      <c r="DF100"/>
      <c r="DG100"/>
      <c r="DH100"/>
      <c r="DI100"/>
      <c r="DJ100"/>
      <c r="DK100"/>
    </row>
    <row r="101" spans="2:115" ht="12.75" customHeight="1">
      <c r="B101" s="356"/>
      <c r="C101" s="357"/>
      <c r="D101" s="372" t="s">
        <v>59</v>
      </c>
      <c r="E101" s="373" t="s">
        <v>30</v>
      </c>
      <c r="F101" s="75"/>
      <c r="G101" s="374">
        <f>IF(F101=0,0,F101/F$115)</f>
        <v>0</v>
      </c>
      <c r="H101" s="375"/>
      <c r="I101" s="376"/>
      <c r="J101" s="376"/>
      <c r="K101" s="377"/>
      <c r="L101" s="378">
        <f>IF(O101&lt;&gt;0,(O101/$F101)*100,0)</f>
        <v>0</v>
      </c>
      <c r="M101" s="378">
        <f>ROUND(O101*QCI!$R$15,2)</f>
        <v>0</v>
      </c>
      <c r="N101" s="379">
        <f>O101-M101</f>
        <v>0</v>
      </c>
      <c r="O101" s="77"/>
      <c r="P101" s="380">
        <f>IF(S101&lt;&gt;0,(S101/$F101)*100,0)</f>
        <v>0</v>
      </c>
      <c r="Q101" s="378">
        <f>ROUND(S101*QCI!$R$15,2)</f>
        <v>0</v>
      </c>
      <c r="R101" s="378">
        <f>S101-Q101</f>
        <v>0</v>
      </c>
      <c r="S101" s="77"/>
      <c r="T101" s="380">
        <f>IF(W101&lt;&gt;0,(W101/$F101)*100,0)</f>
        <v>0</v>
      </c>
      <c r="U101" s="378">
        <f>ROUND(W101*QCI!$R$15,2)</f>
        <v>0</v>
      </c>
      <c r="V101" s="378">
        <f>W101-U101</f>
        <v>0</v>
      </c>
      <c r="W101" s="77"/>
      <c r="X101" s="380">
        <f>IF(AA101&lt;&gt;0,(AA101/$F101)*100,0)</f>
        <v>0</v>
      </c>
      <c r="Y101" s="378">
        <f>ROUND(AA101*QCI!$R$15,2)</f>
        <v>0</v>
      </c>
      <c r="Z101" s="378">
        <f>AA101-Y101</f>
        <v>0</v>
      </c>
      <c r="AA101" s="77"/>
      <c r="AB101" s="380">
        <f>IF(AE101&lt;&gt;0,(AE101/$F101)*100,0)</f>
        <v>0</v>
      </c>
      <c r="AC101" s="378">
        <f>ROUND(AE101*QCI!$R$15,2)</f>
        <v>0</v>
      </c>
      <c r="AD101" s="378">
        <f>AE101-AC101</f>
        <v>0</v>
      </c>
      <c r="AE101" s="77"/>
      <c r="AF101" s="380">
        <f>IF(AI101&lt;&gt;0,(AI101/$F101)*100,0)</f>
        <v>0</v>
      </c>
      <c r="AG101" s="378">
        <f>ROUND(AI101*QCI!$R$15,2)</f>
        <v>0</v>
      </c>
      <c r="AH101" s="378">
        <f>AI101-AG101</f>
        <v>0</v>
      </c>
      <c r="AI101" s="77"/>
      <c r="AJ101" s="380">
        <f>IF(AM101&lt;&gt;0,(AM101/$F101)*100,0)</f>
        <v>0</v>
      </c>
      <c r="AK101" s="378">
        <f>ROUND(AM101*QCI!$R$15,2)</f>
        <v>0</v>
      </c>
      <c r="AL101" s="378">
        <f>AM101-AK101</f>
        <v>0</v>
      </c>
      <c r="AM101" s="77"/>
      <c r="AN101" s="380">
        <f>IF(AQ101&lt;&gt;0,(AQ101/$F101)*100,0)</f>
        <v>0</v>
      </c>
      <c r="AO101" s="378">
        <f>ROUND(AQ101*QCI!$R$15,2)</f>
        <v>0</v>
      </c>
      <c r="AP101" s="378">
        <f>AQ101-AO101</f>
        <v>0</v>
      </c>
      <c r="AQ101" s="77"/>
      <c r="AR101" s="380">
        <f>IF(AU101&lt;&gt;0,(AU101/$F101)*100,0)</f>
        <v>0</v>
      </c>
      <c r="AS101" s="378">
        <f>ROUND(AU101*QCI!$R$15,2)</f>
        <v>0</v>
      </c>
      <c r="AT101" s="378">
        <f>AU101-AS101</f>
        <v>0</v>
      </c>
      <c r="AU101" s="77"/>
      <c r="AV101" s="380">
        <f>IF(AY101&lt;&gt;0,(AY101/$F101)*100,0)</f>
        <v>0</v>
      </c>
      <c r="AW101" s="378">
        <f>ROUND(AY101*QCI!$R$15,2)</f>
        <v>0</v>
      </c>
      <c r="AX101" s="378">
        <f>AY101-AW101</f>
        <v>0</v>
      </c>
      <c r="AY101" s="77"/>
      <c r="AZ101" s="380">
        <f>IF(BC101&lt;&gt;0,(BC101/$F101)*100,0)</f>
        <v>0</v>
      </c>
      <c r="BA101" s="378">
        <f>ROUND(BC101*QCI!$R$15,2)</f>
        <v>0</v>
      </c>
      <c r="BB101" s="378">
        <f>BC101-BA101</f>
        <v>0</v>
      </c>
      <c r="BC101" s="77"/>
      <c r="BD101" s="380">
        <f>IF(BG101&lt;&gt;0,(BG101/$F101)*100,0)</f>
        <v>0</v>
      </c>
      <c r="BE101" s="378">
        <f>ROUND(BG101*QCI!$R$15,2)</f>
        <v>0</v>
      </c>
      <c r="BF101" s="378">
        <f>BG101-BE101</f>
        <v>0</v>
      </c>
      <c r="BG101" s="77"/>
      <c r="BH101" s="380">
        <f>IF(BK101&lt;&gt;0,(BK101/$F101)*100,0)</f>
        <v>0</v>
      </c>
      <c r="BI101" s="378">
        <f>ROUND(BK101*QCI!$R$15,2)</f>
        <v>0</v>
      </c>
      <c r="BJ101" s="378">
        <f>BK101-BI101</f>
        <v>0</v>
      </c>
      <c r="BK101" s="77"/>
      <c r="BL101" s="380">
        <f>IF(BO101&lt;&gt;0,(BO101/$F101)*100,0)</f>
        <v>0</v>
      </c>
      <c r="BM101" s="378">
        <f>ROUND(BO101*QCI!$R$15,2)</f>
        <v>0</v>
      </c>
      <c r="BN101" s="378">
        <f>BO101-BM101</f>
        <v>0</v>
      </c>
      <c r="BO101" s="77"/>
      <c r="BP101" s="380">
        <f>IF(BS101&lt;&gt;0,(BS101/$F101)*100,0)</f>
        <v>0</v>
      </c>
      <c r="BQ101" s="378">
        <f>ROUND(BS101*QCI!$R$15,2)</f>
        <v>0</v>
      </c>
      <c r="BR101" s="378">
        <f>BS101-BQ101</f>
        <v>0</v>
      </c>
      <c r="BS101" s="77"/>
      <c r="BT101" s="380">
        <f>IF(BW101&lt;&gt;0,(BW101/$F101)*100,0)</f>
        <v>0</v>
      </c>
      <c r="BU101" s="378">
        <f>ROUND(BW101*QCI!$R$15,2)</f>
        <v>0</v>
      </c>
      <c r="BV101" s="378">
        <f>BW101-BU101</f>
        <v>0</v>
      </c>
      <c r="BW101" s="77"/>
      <c r="BX101" s="380">
        <f>IF(CA101&lt;&gt;0,(CA101/$F101)*100,0)</f>
        <v>0</v>
      </c>
      <c r="BY101" s="378">
        <f>ROUND(CA101*QCI!$R$15,2)</f>
        <v>0</v>
      </c>
      <c r="BZ101" s="378">
        <f>CA101-BY101</f>
        <v>0</v>
      </c>
      <c r="CA101" s="77"/>
      <c r="CB101" s="380">
        <f>IF(CE101&lt;&gt;0,(CE101/$F101)*100,0)</f>
        <v>0</v>
      </c>
      <c r="CC101" s="378">
        <f>ROUND(CE101*QCI!$R$15,2)</f>
        <v>0</v>
      </c>
      <c r="CD101" s="378">
        <f>CE101-CC101</f>
        <v>0</v>
      </c>
      <c r="CE101" s="77"/>
      <c r="CF101" s="380">
        <f>IF(CI101&lt;&gt;0,(CI101/$F101)*100,0)</f>
        <v>0</v>
      </c>
      <c r="CG101" s="378">
        <f>ROUND(CI101*QCI!$R$15,2)</f>
        <v>0</v>
      </c>
      <c r="CH101" s="378">
        <f>CI101-CG101</f>
        <v>0</v>
      </c>
      <c r="CI101" s="77"/>
      <c r="CJ101" s="380">
        <f>IF(CM101&lt;&gt;0,(CM101/$F101)*100,0)</f>
        <v>0</v>
      </c>
      <c r="CK101" s="378">
        <f>ROUND(CM101*QCI!$R$15,2)</f>
        <v>0</v>
      </c>
      <c r="CL101" s="378">
        <f>CM101-CK101</f>
        <v>0</v>
      </c>
      <c r="CM101" s="77"/>
      <c r="CN101" s="380">
        <f>IF(CQ101&lt;&gt;0,(CQ101/$F101)*100,0)</f>
        <v>0</v>
      </c>
      <c r="CO101" s="378">
        <f>ROUND(CQ101*QCI!$R$15,2)</f>
        <v>0</v>
      </c>
      <c r="CP101" s="378">
        <f>CQ101-CO101</f>
        <v>0</v>
      </c>
      <c r="CQ101" s="77"/>
      <c r="CR101" s="380">
        <f>IF(CU101&lt;&gt;0,(CU101/$F101)*100,0)</f>
        <v>0</v>
      </c>
      <c r="CS101" s="378">
        <f>ROUND(CU101*QCI!$R$15,2)</f>
        <v>0</v>
      </c>
      <c r="CT101" s="378">
        <f>CU101-CS101</f>
        <v>0</v>
      </c>
      <c r="CU101" s="77"/>
      <c r="CV101" s="380">
        <f>IF(CY101&lt;&gt;0,(CY101/$F101)*100,0)</f>
        <v>0</v>
      </c>
      <c r="CW101" s="378">
        <f>ROUND(CY101*QCI!$R$15,2)</f>
        <v>0</v>
      </c>
      <c r="CX101" s="378">
        <f>CY101-CW101</f>
        <v>0</v>
      </c>
      <c r="CY101" s="77"/>
      <c r="CZ101" s="380">
        <f>IF(DC101&lt;&gt;0,(DC101/$F101)*100,0)</f>
        <v>0</v>
      </c>
      <c r="DA101" s="378">
        <f>ROUND(DC101*QCI!$R$15,2)</f>
        <v>0</v>
      </c>
      <c r="DB101" s="378">
        <f>DC101-DA101</f>
        <v>0</v>
      </c>
      <c r="DC101" s="77"/>
      <c r="DD101"/>
      <c r="DE101"/>
      <c r="DF101"/>
      <c r="DG101"/>
      <c r="DH101"/>
      <c r="DI101"/>
      <c r="DJ101"/>
      <c r="DK101"/>
    </row>
    <row r="102" spans="2:115" ht="12.75" customHeight="1">
      <c r="B102" s="393"/>
      <c r="C102" s="357"/>
      <c r="D102" s="381" t="s">
        <v>60</v>
      </c>
      <c r="E102" s="382" t="s">
        <v>31</v>
      </c>
      <c r="F102" s="383">
        <f>IF(F101=0,F99,F101)</f>
        <v>0</v>
      </c>
      <c r="G102" s="384"/>
      <c r="H102" s="385"/>
      <c r="I102" s="386"/>
      <c r="J102" s="386"/>
      <c r="K102" s="387"/>
      <c r="L102" s="388">
        <f t="shared" ref="L102:W102" si="172">L101+H102</f>
        <v>0</v>
      </c>
      <c r="M102" s="388">
        <f t="shared" si="172"/>
        <v>0</v>
      </c>
      <c r="N102" s="389">
        <f t="shared" si="172"/>
        <v>0</v>
      </c>
      <c r="O102" s="390">
        <f t="shared" si="172"/>
        <v>0</v>
      </c>
      <c r="P102" s="391">
        <f t="shared" si="172"/>
        <v>0</v>
      </c>
      <c r="Q102" s="388">
        <f t="shared" si="172"/>
        <v>0</v>
      </c>
      <c r="R102" s="388">
        <f t="shared" si="172"/>
        <v>0</v>
      </c>
      <c r="S102" s="390">
        <f t="shared" si="172"/>
        <v>0</v>
      </c>
      <c r="T102" s="391">
        <f t="shared" si="172"/>
        <v>0</v>
      </c>
      <c r="U102" s="388">
        <f t="shared" si="172"/>
        <v>0</v>
      </c>
      <c r="V102" s="388">
        <f t="shared" si="172"/>
        <v>0</v>
      </c>
      <c r="W102" s="390">
        <f t="shared" si="172"/>
        <v>0</v>
      </c>
      <c r="X102" s="391">
        <f t="shared" ref="X102:BC102" si="173">X101+T102</f>
        <v>0</v>
      </c>
      <c r="Y102" s="388">
        <f t="shared" si="173"/>
        <v>0</v>
      </c>
      <c r="Z102" s="388">
        <f t="shared" si="173"/>
        <v>0</v>
      </c>
      <c r="AA102" s="390">
        <f t="shared" si="173"/>
        <v>0</v>
      </c>
      <c r="AB102" s="391">
        <f t="shared" si="173"/>
        <v>0</v>
      </c>
      <c r="AC102" s="388">
        <f t="shared" si="173"/>
        <v>0</v>
      </c>
      <c r="AD102" s="388">
        <f t="shared" si="173"/>
        <v>0</v>
      </c>
      <c r="AE102" s="390">
        <f t="shared" si="173"/>
        <v>0</v>
      </c>
      <c r="AF102" s="391">
        <f t="shared" si="173"/>
        <v>0</v>
      </c>
      <c r="AG102" s="388">
        <f t="shared" si="173"/>
        <v>0</v>
      </c>
      <c r="AH102" s="388">
        <f t="shared" si="173"/>
        <v>0</v>
      </c>
      <c r="AI102" s="390">
        <f t="shared" si="173"/>
        <v>0</v>
      </c>
      <c r="AJ102" s="391">
        <f t="shared" si="173"/>
        <v>0</v>
      </c>
      <c r="AK102" s="388">
        <f t="shared" si="173"/>
        <v>0</v>
      </c>
      <c r="AL102" s="388">
        <f t="shared" si="173"/>
        <v>0</v>
      </c>
      <c r="AM102" s="390">
        <f t="shared" si="173"/>
        <v>0</v>
      </c>
      <c r="AN102" s="391">
        <f t="shared" si="173"/>
        <v>0</v>
      </c>
      <c r="AO102" s="388">
        <f t="shared" si="173"/>
        <v>0</v>
      </c>
      <c r="AP102" s="388">
        <f t="shared" si="173"/>
        <v>0</v>
      </c>
      <c r="AQ102" s="390">
        <f t="shared" si="173"/>
        <v>0</v>
      </c>
      <c r="AR102" s="391">
        <f t="shared" si="173"/>
        <v>0</v>
      </c>
      <c r="AS102" s="388">
        <f t="shared" si="173"/>
        <v>0</v>
      </c>
      <c r="AT102" s="388">
        <f t="shared" si="173"/>
        <v>0</v>
      </c>
      <c r="AU102" s="390">
        <f t="shared" si="173"/>
        <v>0</v>
      </c>
      <c r="AV102" s="391">
        <f t="shared" si="173"/>
        <v>0</v>
      </c>
      <c r="AW102" s="388">
        <f t="shared" si="173"/>
        <v>0</v>
      </c>
      <c r="AX102" s="388">
        <f t="shared" si="173"/>
        <v>0</v>
      </c>
      <c r="AY102" s="390">
        <f t="shared" si="173"/>
        <v>0</v>
      </c>
      <c r="AZ102" s="391">
        <f t="shared" si="173"/>
        <v>0</v>
      </c>
      <c r="BA102" s="388">
        <f t="shared" si="173"/>
        <v>0</v>
      </c>
      <c r="BB102" s="388">
        <f t="shared" si="173"/>
        <v>0</v>
      </c>
      <c r="BC102" s="390">
        <f t="shared" si="173"/>
        <v>0</v>
      </c>
      <c r="BD102" s="391">
        <f t="shared" ref="BD102:CI102" si="174">BD101+AZ102</f>
        <v>0</v>
      </c>
      <c r="BE102" s="388">
        <f t="shared" si="174"/>
        <v>0</v>
      </c>
      <c r="BF102" s="388">
        <f t="shared" si="174"/>
        <v>0</v>
      </c>
      <c r="BG102" s="390">
        <f t="shared" si="174"/>
        <v>0</v>
      </c>
      <c r="BH102" s="391">
        <f t="shared" si="174"/>
        <v>0</v>
      </c>
      <c r="BI102" s="388">
        <f t="shared" si="174"/>
        <v>0</v>
      </c>
      <c r="BJ102" s="388">
        <f t="shared" si="174"/>
        <v>0</v>
      </c>
      <c r="BK102" s="390">
        <f t="shared" si="174"/>
        <v>0</v>
      </c>
      <c r="BL102" s="391">
        <f t="shared" si="174"/>
        <v>0</v>
      </c>
      <c r="BM102" s="388">
        <f t="shared" si="174"/>
        <v>0</v>
      </c>
      <c r="BN102" s="388">
        <f t="shared" si="174"/>
        <v>0</v>
      </c>
      <c r="BO102" s="390">
        <f t="shared" si="174"/>
        <v>0</v>
      </c>
      <c r="BP102" s="391">
        <f t="shared" si="174"/>
        <v>0</v>
      </c>
      <c r="BQ102" s="388">
        <f t="shared" si="174"/>
        <v>0</v>
      </c>
      <c r="BR102" s="388">
        <f t="shared" si="174"/>
        <v>0</v>
      </c>
      <c r="BS102" s="390">
        <f t="shared" si="174"/>
        <v>0</v>
      </c>
      <c r="BT102" s="391">
        <f t="shared" si="174"/>
        <v>0</v>
      </c>
      <c r="BU102" s="388">
        <f t="shared" si="174"/>
        <v>0</v>
      </c>
      <c r="BV102" s="388">
        <f t="shared" si="174"/>
        <v>0</v>
      </c>
      <c r="BW102" s="390">
        <f t="shared" si="174"/>
        <v>0</v>
      </c>
      <c r="BX102" s="391">
        <f t="shared" si="174"/>
        <v>0</v>
      </c>
      <c r="BY102" s="388">
        <f t="shared" si="174"/>
        <v>0</v>
      </c>
      <c r="BZ102" s="388">
        <f t="shared" si="174"/>
        <v>0</v>
      </c>
      <c r="CA102" s="390">
        <f t="shared" si="174"/>
        <v>0</v>
      </c>
      <c r="CB102" s="391">
        <f t="shared" si="174"/>
        <v>0</v>
      </c>
      <c r="CC102" s="388">
        <f t="shared" si="174"/>
        <v>0</v>
      </c>
      <c r="CD102" s="388">
        <f t="shared" si="174"/>
        <v>0</v>
      </c>
      <c r="CE102" s="390">
        <f t="shared" si="174"/>
        <v>0</v>
      </c>
      <c r="CF102" s="391">
        <f t="shared" si="174"/>
        <v>0</v>
      </c>
      <c r="CG102" s="388">
        <f t="shared" si="174"/>
        <v>0</v>
      </c>
      <c r="CH102" s="388">
        <f t="shared" si="174"/>
        <v>0</v>
      </c>
      <c r="CI102" s="390">
        <f t="shared" si="174"/>
        <v>0</v>
      </c>
      <c r="CJ102" s="391">
        <f t="shared" ref="CJ102:DC102" si="175">CJ101+CF102</f>
        <v>0</v>
      </c>
      <c r="CK102" s="388">
        <f t="shared" si="175"/>
        <v>0</v>
      </c>
      <c r="CL102" s="388">
        <f t="shared" si="175"/>
        <v>0</v>
      </c>
      <c r="CM102" s="390">
        <f t="shared" si="175"/>
        <v>0</v>
      </c>
      <c r="CN102" s="391">
        <f t="shared" si="175"/>
        <v>0</v>
      </c>
      <c r="CO102" s="388">
        <f t="shared" si="175"/>
        <v>0</v>
      </c>
      <c r="CP102" s="388">
        <f t="shared" si="175"/>
        <v>0</v>
      </c>
      <c r="CQ102" s="390">
        <f t="shared" si="175"/>
        <v>0</v>
      </c>
      <c r="CR102" s="391">
        <f t="shared" si="175"/>
        <v>0</v>
      </c>
      <c r="CS102" s="388">
        <f t="shared" si="175"/>
        <v>0</v>
      </c>
      <c r="CT102" s="388">
        <f t="shared" si="175"/>
        <v>0</v>
      </c>
      <c r="CU102" s="390">
        <f t="shared" si="175"/>
        <v>0</v>
      </c>
      <c r="CV102" s="391">
        <f t="shared" si="175"/>
        <v>0</v>
      </c>
      <c r="CW102" s="388">
        <f t="shared" si="175"/>
        <v>0</v>
      </c>
      <c r="CX102" s="388">
        <f t="shared" si="175"/>
        <v>0</v>
      </c>
      <c r="CY102" s="390">
        <f t="shared" si="175"/>
        <v>0</v>
      </c>
      <c r="CZ102" s="391">
        <f t="shared" si="175"/>
        <v>0</v>
      </c>
      <c r="DA102" s="388">
        <f t="shared" si="175"/>
        <v>0</v>
      </c>
      <c r="DB102" s="388">
        <f t="shared" si="175"/>
        <v>0</v>
      </c>
      <c r="DC102" s="390">
        <f t="shared" si="175"/>
        <v>0</v>
      </c>
      <c r="DD102"/>
      <c r="DE102"/>
      <c r="DF102"/>
      <c r="DG102"/>
      <c r="DH102"/>
      <c r="DI102"/>
      <c r="DJ102"/>
      <c r="DK102"/>
    </row>
    <row r="103" spans="2:115" ht="12.75" customHeight="1">
      <c r="B103" s="340">
        <v>23</v>
      </c>
      <c r="C103" s="392">
        <f>QCI!C37</f>
        <v>0</v>
      </c>
      <c r="D103" s="342" t="s">
        <v>58</v>
      </c>
      <c r="E103" s="343" t="s">
        <v>28</v>
      </c>
      <c r="F103" s="344">
        <f>QCI!Y37</f>
        <v>0</v>
      </c>
      <c r="G103" s="345">
        <f>CronogFF!G38</f>
        <v>0</v>
      </c>
      <c r="H103" s="346"/>
      <c r="I103" s="347"/>
      <c r="J103" s="347"/>
      <c r="K103" s="348"/>
      <c r="L103" s="349">
        <f>CronogFF!H38</f>
        <v>0</v>
      </c>
      <c r="M103" s="350">
        <f>L103*QCI!$Y37*QCI!$R37/100</f>
        <v>0</v>
      </c>
      <c r="N103" s="351">
        <f>L103/100*QCI!$Y37*(QCI!$U37+QCI!$W37)</f>
        <v>0</v>
      </c>
      <c r="O103" s="352">
        <f>M103+N103</f>
        <v>0</v>
      </c>
      <c r="P103" s="353">
        <f>CronogFF!L38</f>
        <v>0</v>
      </c>
      <c r="Q103" s="354">
        <f>P103*QCI!$Y37*QCI!$R37/100</f>
        <v>0</v>
      </c>
      <c r="R103" s="354">
        <f>P103/100*QCI!$Y37*(QCI!$U37+QCI!$W37)</f>
        <v>0</v>
      </c>
      <c r="S103" s="355">
        <f>Q103+R103</f>
        <v>0</v>
      </c>
      <c r="T103" s="353">
        <f>CronogFF!P38</f>
        <v>0</v>
      </c>
      <c r="U103" s="354">
        <f>T103*QCI!$Y37*QCI!$R37/100</f>
        <v>0</v>
      </c>
      <c r="V103" s="354">
        <f>T103/100*QCI!$Y37*(QCI!$U37+QCI!$W37)</f>
        <v>0</v>
      </c>
      <c r="W103" s="355">
        <f>U103+V103</f>
        <v>0</v>
      </c>
      <c r="X103" s="353">
        <f>CronogFF!T38</f>
        <v>0</v>
      </c>
      <c r="Y103" s="354">
        <f>X103*QCI!$Y37*QCI!$R37/100</f>
        <v>0</v>
      </c>
      <c r="Z103" s="354">
        <f>X103/100*QCI!$Y37*(QCI!$U37+QCI!$W37)</f>
        <v>0</v>
      </c>
      <c r="AA103" s="355">
        <f>Y103+Z103</f>
        <v>0</v>
      </c>
      <c r="AB103" s="353">
        <f>CronogFF!X38</f>
        <v>0</v>
      </c>
      <c r="AC103" s="354">
        <f>AB103*QCI!$Y37*QCI!$R37/100</f>
        <v>0</v>
      </c>
      <c r="AD103" s="354">
        <f>AB103/100*QCI!$Y37*(QCI!$U37+QCI!$W37)</f>
        <v>0</v>
      </c>
      <c r="AE103" s="355">
        <f>AC103+AD103</f>
        <v>0</v>
      </c>
      <c r="AF103" s="353">
        <f>CronogFF!AB38</f>
        <v>0</v>
      </c>
      <c r="AG103" s="354">
        <f>AF103*QCI!$Y37*QCI!$R37/100</f>
        <v>0</v>
      </c>
      <c r="AH103" s="354">
        <f>AF103/100*QCI!$Y37*(QCI!$U37+QCI!$W37)</f>
        <v>0</v>
      </c>
      <c r="AI103" s="355">
        <f>AG103+AH103</f>
        <v>0</v>
      </c>
      <c r="AJ103" s="353">
        <f>CronogFF!AF38</f>
        <v>0</v>
      </c>
      <c r="AK103" s="354">
        <f>AJ103*QCI!$Y37*QCI!$R37/100</f>
        <v>0</v>
      </c>
      <c r="AL103" s="354">
        <f>AJ103/100*QCI!$Y37*(QCI!$U37+QCI!$W37)</f>
        <v>0</v>
      </c>
      <c r="AM103" s="355">
        <f>AK103+AL103</f>
        <v>0</v>
      </c>
      <c r="AN103" s="353">
        <f>CronogFF!AJ38</f>
        <v>0</v>
      </c>
      <c r="AO103" s="354">
        <f>AN103*QCI!$Y37*QCI!$R37/100</f>
        <v>0</v>
      </c>
      <c r="AP103" s="354">
        <f>AN103/100*QCI!$Y37*(QCI!$U37+QCI!$W37)</f>
        <v>0</v>
      </c>
      <c r="AQ103" s="355">
        <f>AO103+AP103</f>
        <v>0</v>
      </c>
      <c r="AR103" s="353">
        <f>CronogFF!AN38</f>
        <v>0</v>
      </c>
      <c r="AS103" s="354">
        <f>AR103*QCI!$Y37*QCI!$R37/100</f>
        <v>0</v>
      </c>
      <c r="AT103" s="354">
        <f>AR103/100*QCI!$Y37*(QCI!$U37+QCI!$W37)</f>
        <v>0</v>
      </c>
      <c r="AU103" s="355">
        <f>AS103+AT103</f>
        <v>0</v>
      </c>
      <c r="AV103" s="353">
        <f>CronogFF!AR38</f>
        <v>0</v>
      </c>
      <c r="AW103" s="354">
        <f>AV103*QCI!$Y37*QCI!$R37/100</f>
        <v>0</v>
      </c>
      <c r="AX103" s="354">
        <f>AV103/100*QCI!$Y37*(QCI!$U37+QCI!$W37)</f>
        <v>0</v>
      </c>
      <c r="AY103" s="355">
        <f>AW103+AX103</f>
        <v>0</v>
      </c>
      <c r="AZ103" s="353">
        <f>CronogFF!AV38</f>
        <v>0</v>
      </c>
      <c r="BA103" s="354">
        <f>AZ103*QCI!$Y37*QCI!$R37/100</f>
        <v>0</v>
      </c>
      <c r="BB103" s="354">
        <f>AZ103/100*QCI!$Y37*(QCI!$U37+QCI!$W37)</f>
        <v>0</v>
      </c>
      <c r="BC103" s="355">
        <f>BA103+BB103</f>
        <v>0</v>
      </c>
      <c r="BD103" s="353">
        <f>CronogFF!AZ38</f>
        <v>0</v>
      </c>
      <c r="BE103" s="354">
        <f>BD103*QCI!$Y37*QCI!$R37/100</f>
        <v>0</v>
      </c>
      <c r="BF103" s="354">
        <f>BD103/100*QCI!$Y37*(QCI!$U37+QCI!$W37)</f>
        <v>0</v>
      </c>
      <c r="BG103" s="355">
        <f>BE103+BF103</f>
        <v>0</v>
      </c>
      <c r="BH103" s="353">
        <f>CronogFF!BD38</f>
        <v>0</v>
      </c>
      <c r="BI103" s="354">
        <f>BH103*QCI!$Y37*QCI!$R37/100</f>
        <v>0</v>
      </c>
      <c r="BJ103" s="354">
        <f>BH103/100*QCI!$Y37*(QCI!$U37+QCI!$W37)</f>
        <v>0</v>
      </c>
      <c r="BK103" s="355">
        <f>BI103+BJ103</f>
        <v>0</v>
      </c>
      <c r="BL103" s="353">
        <f>CronogFF!BH38</f>
        <v>0</v>
      </c>
      <c r="BM103" s="354">
        <f>BL103*QCI!$Y37*QCI!$R37/100</f>
        <v>0</v>
      </c>
      <c r="BN103" s="354">
        <f>BL103/100*QCI!$Y37*(QCI!$U37+QCI!$W37)</f>
        <v>0</v>
      </c>
      <c r="BO103" s="355">
        <f>BM103+BN103</f>
        <v>0</v>
      </c>
      <c r="BP103" s="353">
        <f>CronogFF!BL38</f>
        <v>0</v>
      </c>
      <c r="BQ103" s="354">
        <f>BP103*QCI!$Y37*QCI!$R37/100</f>
        <v>0</v>
      </c>
      <c r="BR103" s="354">
        <f>BP103/100*QCI!$Y37*(QCI!$U37+QCI!$W37)</f>
        <v>0</v>
      </c>
      <c r="BS103" s="355">
        <f>BQ103+BR103</f>
        <v>0</v>
      </c>
      <c r="BT103" s="353">
        <f>CronogFF!BP38</f>
        <v>0</v>
      </c>
      <c r="BU103" s="354">
        <f>BT103*QCI!$Y37*QCI!$R37/100</f>
        <v>0</v>
      </c>
      <c r="BV103" s="354">
        <f>BT103/100*QCI!$Y37*(QCI!$U37+QCI!$W37)</f>
        <v>0</v>
      </c>
      <c r="BW103" s="355">
        <f>BU103+BV103</f>
        <v>0</v>
      </c>
      <c r="BX103" s="353">
        <f>CronogFF!BT38</f>
        <v>0</v>
      </c>
      <c r="BY103" s="354">
        <f>BX103*QCI!$Y37*QCI!$R37/100</f>
        <v>0</v>
      </c>
      <c r="BZ103" s="354">
        <f>BX103/100*QCI!$Y37*(QCI!$U37+QCI!$W37)</f>
        <v>0</v>
      </c>
      <c r="CA103" s="355">
        <f>BY103+BZ103</f>
        <v>0</v>
      </c>
      <c r="CB103" s="353">
        <f>CronogFF!BX38</f>
        <v>0</v>
      </c>
      <c r="CC103" s="354">
        <f>CB103*QCI!$Y37*QCI!$R37/100</f>
        <v>0</v>
      </c>
      <c r="CD103" s="354">
        <f>CB103/100*QCI!$Y37*(QCI!$U37+QCI!$W37)</f>
        <v>0</v>
      </c>
      <c r="CE103" s="355">
        <f>CC103+CD103</f>
        <v>0</v>
      </c>
      <c r="CF103" s="353">
        <f>CronogFF!CB38</f>
        <v>0</v>
      </c>
      <c r="CG103" s="354">
        <f>CF103*QCI!$Y37*QCI!$R37/100</f>
        <v>0</v>
      </c>
      <c r="CH103" s="354">
        <f>CF103/100*QCI!$Y37*(QCI!$U37+QCI!$W37)</f>
        <v>0</v>
      </c>
      <c r="CI103" s="355">
        <f>CG103+CH103</f>
        <v>0</v>
      </c>
      <c r="CJ103" s="353">
        <f>CronogFF!CF38</f>
        <v>0</v>
      </c>
      <c r="CK103" s="354">
        <f>CJ103*QCI!$Y37*QCI!$R37/100</f>
        <v>0</v>
      </c>
      <c r="CL103" s="354">
        <f>CJ103/100*QCI!$Y37*(QCI!$U37+QCI!$W37)</f>
        <v>0</v>
      </c>
      <c r="CM103" s="355">
        <f>CK103+CL103</f>
        <v>0</v>
      </c>
      <c r="CN103" s="353">
        <f>CronogFF!CJ38</f>
        <v>0</v>
      </c>
      <c r="CO103" s="354">
        <f>CN103*QCI!$Y37*QCI!$R37/100</f>
        <v>0</v>
      </c>
      <c r="CP103" s="354">
        <f>CN103/100*QCI!$Y37*(QCI!$U37+QCI!$W37)</f>
        <v>0</v>
      </c>
      <c r="CQ103" s="355">
        <f>CO103+CP103</f>
        <v>0</v>
      </c>
      <c r="CR103" s="353">
        <f>CronogFF!CN38</f>
        <v>0</v>
      </c>
      <c r="CS103" s="354">
        <f>CR103*QCI!$Y37*QCI!$R37/100</f>
        <v>0</v>
      </c>
      <c r="CT103" s="354">
        <f>CR103/100*QCI!$Y37*(QCI!$U37+QCI!$W37)</f>
        <v>0</v>
      </c>
      <c r="CU103" s="355">
        <f>CS103+CT103</f>
        <v>0</v>
      </c>
      <c r="CV103" s="353">
        <f>CronogFF!CR38</f>
        <v>0</v>
      </c>
      <c r="CW103" s="354">
        <f>CV103*QCI!$Y37*QCI!$R37/100</f>
        <v>0</v>
      </c>
      <c r="CX103" s="354">
        <f>CV103/100*QCI!$Y37*(QCI!$U37+QCI!$W37)</f>
        <v>0</v>
      </c>
      <c r="CY103" s="355">
        <f>CW103+CX103</f>
        <v>0</v>
      </c>
      <c r="CZ103" s="353">
        <f>CronogFF!CV38</f>
        <v>0</v>
      </c>
      <c r="DA103" s="354">
        <f>CZ103*QCI!$Y37*QCI!$R37/100</f>
        <v>0</v>
      </c>
      <c r="DB103" s="354">
        <f>CZ103/100*QCI!$Y37*(QCI!$U37+QCI!$W37)</f>
        <v>0</v>
      </c>
      <c r="DC103" s="355">
        <f>DA103+DB103</f>
        <v>0</v>
      </c>
      <c r="DD103"/>
      <c r="DE103"/>
      <c r="DF103"/>
      <c r="DG103"/>
      <c r="DH103"/>
      <c r="DI103"/>
      <c r="DJ103"/>
      <c r="DK103"/>
    </row>
    <row r="104" spans="2:115" ht="12.75" customHeight="1">
      <c r="B104" s="356"/>
      <c r="C104" s="357"/>
      <c r="D104" s="358" t="s">
        <v>58</v>
      </c>
      <c r="E104" s="359" t="s">
        <v>29</v>
      </c>
      <c r="F104" s="360">
        <f>IF(F105&lt;&gt;0,F103-F105,0)</f>
        <v>0</v>
      </c>
      <c r="G104" s="361"/>
      <c r="H104" s="362"/>
      <c r="I104" s="363"/>
      <c r="J104" s="363"/>
      <c r="K104" s="364"/>
      <c r="L104" s="365">
        <f t="shared" ref="L104:W104" si="176">L103+H104</f>
        <v>0</v>
      </c>
      <c r="M104" s="365">
        <f t="shared" si="176"/>
        <v>0</v>
      </c>
      <c r="N104" s="366">
        <f t="shared" si="176"/>
        <v>0</v>
      </c>
      <c r="O104" s="367">
        <f t="shared" si="176"/>
        <v>0</v>
      </c>
      <c r="P104" s="368">
        <f t="shared" si="176"/>
        <v>0</v>
      </c>
      <c r="Q104" s="369">
        <f t="shared" si="176"/>
        <v>0</v>
      </c>
      <c r="R104" s="370">
        <f t="shared" si="176"/>
        <v>0</v>
      </c>
      <c r="S104" s="371">
        <f t="shared" si="176"/>
        <v>0</v>
      </c>
      <c r="T104" s="368">
        <f t="shared" si="176"/>
        <v>0</v>
      </c>
      <c r="U104" s="369">
        <f t="shared" si="176"/>
        <v>0</v>
      </c>
      <c r="V104" s="370">
        <f t="shared" si="176"/>
        <v>0</v>
      </c>
      <c r="W104" s="371">
        <f t="shared" si="176"/>
        <v>0</v>
      </c>
      <c r="X104" s="368">
        <f t="shared" ref="X104:BC104" si="177">X103+T104</f>
        <v>0</v>
      </c>
      <c r="Y104" s="369">
        <f t="shared" si="177"/>
        <v>0</v>
      </c>
      <c r="Z104" s="370">
        <f t="shared" si="177"/>
        <v>0</v>
      </c>
      <c r="AA104" s="371">
        <f t="shared" si="177"/>
        <v>0</v>
      </c>
      <c r="AB104" s="368">
        <f t="shared" si="177"/>
        <v>0</v>
      </c>
      <c r="AC104" s="369">
        <f t="shared" si="177"/>
        <v>0</v>
      </c>
      <c r="AD104" s="370">
        <f t="shared" si="177"/>
        <v>0</v>
      </c>
      <c r="AE104" s="371">
        <f t="shared" si="177"/>
        <v>0</v>
      </c>
      <c r="AF104" s="368">
        <f t="shared" si="177"/>
        <v>0</v>
      </c>
      <c r="AG104" s="369">
        <f t="shared" si="177"/>
        <v>0</v>
      </c>
      <c r="AH104" s="370">
        <f t="shared" si="177"/>
        <v>0</v>
      </c>
      <c r="AI104" s="371">
        <f t="shared" si="177"/>
        <v>0</v>
      </c>
      <c r="AJ104" s="368">
        <f t="shared" si="177"/>
        <v>0</v>
      </c>
      <c r="AK104" s="369">
        <f t="shared" si="177"/>
        <v>0</v>
      </c>
      <c r="AL104" s="370">
        <f t="shared" si="177"/>
        <v>0</v>
      </c>
      <c r="AM104" s="371">
        <f t="shared" si="177"/>
        <v>0</v>
      </c>
      <c r="AN104" s="368">
        <f t="shared" si="177"/>
        <v>0</v>
      </c>
      <c r="AO104" s="369">
        <f t="shared" si="177"/>
        <v>0</v>
      </c>
      <c r="AP104" s="370">
        <f t="shared" si="177"/>
        <v>0</v>
      </c>
      <c r="AQ104" s="371">
        <f t="shared" si="177"/>
        <v>0</v>
      </c>
      <c r="AR104" s="368">
        <f t="shared" si="177"/>
        <v>0</v>
      </c>
      <c r="AS104" s="369">
        <f t="shared" si="177"/>
        <v>0</v>
      </c>
      <c r="AT104" s="370">
        <f t="shared" si="177"/>
        <v>0</v>
      </c>
      <c r="AU104" s="371">
        <f t="shared" si="177"/>
        <v>0</v>
      </c>
      <c r="AV104" s="368">
        <f t="shared" si="177"/>
        <v>0</v>
      </c>
      <c r="AW104" s="369">
        <f t="shared" si="177"/>
        <v>0</v>
      </c>
      <c r="AX104" s="370">
        <f t="shared" si="177"/>
        <v>0</v>
      </c>
      <c r="AY104" s="371">
        <f t="shared" si="177"/>
        <v>0</v>
      </c>
      <c r="AZ104" s="368">
        <f t="shared" si="177"/>
        <v>0</v>
      </c>
      <c r="BA104" s="369">
        <f t="shared" si="177"/>
        <v>0</v>
      </c>
      <c r="BB104" s="370">
        <f t="shared" si="177"/>
        <v>0</v>
      </c>
      <c r="BC104" s="371">
        <f t="shared" si="177"/>
        <v>0</v>
      </c>
      <c r="BD104" s="368">
        <f t="shared" ref="BD104:CI104" si="178">BD103+AZ104</f>
        <v>0</v>
      </c>
      <c r="BE104" s="369">
        <f t="shared" si="178"/>
        <v>0</v>
      </c>
      <c r="BF104" s="370">
        <f t="shared" si="178"/>
        <v>0</v>
      </c>
      <c r="BG104" s="371">
        <f t="shared" si="178"/>
        <v>0</v>
      </c>
      <c r="BH104" s="368">
        <f t="shared" si="178"/>
        <v>0</v>
      </c>
      <c r="BI104" s="369">
        <f t="shared" si="178"/>
        <v>0</v>
      </c>
      <c r="BJ104" s="370">
        <f t="shared" si="178"/>
        <v>0</v>
      </c>
      <c r="BK104" s="371">
        <f t="shared" si="178"/>
        <v>0</v>
      </c>
      <c r="BL104" s="368">
        <f t="shared" si="178"/>
        <v>0</v>
      </c>
      <c r="BM104" s="369">
        <f t="shared" si="178"/>
        <v>0</v>
      </c>
      <c r="BN104" s="370">
        <f t="shared" si="178"/>
        <v>0</v>
      </c>
      <c r="BO104" s="371">
        <f t="shared" si="178"/>
        <v>0</v>
      </c>
      <c r="BP104" s="368">
        <f t="shared" si="178"/>
        <v>0</v>
      </c>
      <c r="BQ104" s="369">
        <f t="shared" si="178"/>
        <v>0</v>
      </c>
      <c r="BR104" s="370">
        <f t="shared" si="178"/>
        <v>0</v>
      </c>
      <c r="BS104" s="371">
        <f t="shared" si="178"/>
        <v>0</v>
      </c>
      <c r="BT104" s="368">
        <f t="shared" si="178"/>
        <v>0</v>
      </c>
      <c r="BU104" s="369">
        <f t="shared" si="178"/>
        <v>0</v>
      </c>
      <c r="BV104" s="370">
        <f t="shared" si="178"/>
        <v>0</v>
      </c>
      <c r="BW104" s="371">
        <f t="shared" si="178"/>
        <v>0</v>
      </c>
      <c r="BX104" s="368">
        <f t="shared" si="178"/>
        <v>0</v>
      </c>
      <c r="BY104" s="369">
        <f t="shared" si="178"/>
        <v>0</v>
      </c>
      <c r="BZ104" s="370">
        <f t="shared" si="178"/>
        <v>0</v>
      </c>
      <c r="CA104" s="371">
        <f t="shared" si="178"/>
        <v>0</v>
      </c>
      <c r="CB104" s="368">
        <f t="shared" si="178"/>
        <v>0</v>
      </c>
      <c r="CC104" s="369">
        <f t="shared" si="178"/>
        <v>0</v>
      </c>
      <c r="CD104" s="370">
        <f t="shared" si="178"/>
        <v>0</v>
      </c>
      <c r="CE104" s="371">
        <f t="shared" si="178"/>
        <v>0</v>
      </c>
      <c r="CF104" s="368">
        <f t="shared" si="178"/>
        <v>0</v>
      </c>
      <c r="CG104" s="369">
        <f t="shared" si="178"/>
        <v>0</v>
      </c>
      <c r="CH104" s="370">
        <f t="shared" si="178"/>
        <v>0</v>
      </c>
      <c r="CI104" s="371">
        <f t="shared" si="178"/>
        <v>0</v>
      </c>
      <c r="CJ104" s="368">
        <f t="shared" ref="CJ104:DC104" si="179">CJ103+CF104</f>
        <v>0</v>
      </c>
      <c r="CK104" s="369">
        <f t="shared" si="179"/>
        <v>0</v>
      </c>
      <c r="CL104" s="370">
        <f t="shared" si="179"/>
        <v>0</v>
      </c>
      <c r="CM104" s="371">
        <f t="shared" si="179"/>
        <v>0</v>
      </c>
      <c r="CN104" s="368">
        <f t="shared" si="179"/>
        <v>0</v>
      </c>
      <c r="CO104" s="369">
        <f t="shared" si="179"/>
        <v>0</v>
      </c>
      <c r="CP104" s="370">
        <f t="shared" si="179"/>
        <v>0</v>
      </c>
      <c r="CQ104" s="371">
        <f t="shared" si="179"/>
        <v>0</v>
      </c>
      <c r="CR104" s="368">
        <f t="shared" si="179"/>
        <v>0</v>
      </c>
      <c r="CS104" s="369">
        <f t="shared" si="179"/>
        <v>0</v>
      </c>
      <c r="CT104" s="370">
        <f t="shared" si="179"/>
        <v>0</v>
      </c>
      <c r="CU104" s="371">
        <f t="shared" si="179"/>
        <v>0</v>
      </c>
      <c r="CV104" s="368">
        <f t="shared" si="179"/>
        <v>0</v>
      </c>
      <c r="CW104" s="369">
        <f t="shared" si="179"/>
        <v>0</v>
      </c>
      <c r="CX104" s="370">
        <f t="shared" si="179"/>
        <v>0</v>
      </c>
      <c r="CY104" s="371">
        <f t="shared" si="179"/>
        <v>0</v>
      </c>
      <c r="CZ104" s="368">
        <f t="shared" si="179"/>
        <v>0</v>
      </c>
      <c r="DA104" s="369">
        <f t="shared" si="179"/>
        <v>0</v>
      </c>
      <c r="DB104" s="370">
        <f t="shared" si="179"/>
        <v>0</v>
      </c>
      <c r="DC104" s="371">
        <f t="shared" si="179"/>
        <v>0</v>
      </c>
      <c r="DD104"/>
      <c r="DE104"/>
      <c r="DF104"/>
      <c r="DG104"/>
      <c r="DH104"/>
      <c r="DI104"/>
      <c r="DJ104"/>
      <c r="DK104"/>
    </row>
    <row r="105" spans="2:115" ht="12.75" customHeight="1">
      <c r="B105" s="356"/>
      <c r="C105" s="357"/>
      <c r="D105" s="372" t="s">
        <v>59</v>
      </c>
      <c r="E105" s="373" t="s">
        <v>30</v>
      </c>
      <c r="F105" s="75"/>
      <c r="G105" s="374">
        <f>IF(F105=0,0,F105/F$115)</f>
        <v>0</v>
      </c>
      <c r="H105" s="375"/>
      <c r="I105" s="376"/>
      <c r="J105" s="376"/>
      <c r="K105" s="377"/>
      <c r="L105" s="378">
        <f>IF(O105&lt;&gt;0,(O105/$F105)*100,0)</f>
        <v>0</v>
      </c>
      <c r="M105" s="378">
        <f>ROUND(O105*QCI!$R$15,2)</f>
        <v>0</v>
      </c>
      <c r="N105" s="379">
        <f>O105-M105</f>
        <v>0</v>
      </c>
      <c r="O105" s="77"/>
      <c r="P105" s="380">
        <f>IF(S105&lt;&gt;0,(S105/$F105)*100,0)</f>
        <v>0</v>
      </c>
      <c r="Q105" s="378">
        <f>ROUND(S105*QCI!$R$15,2)</f>
        <v>0</v>
      </c>
      <c r="R105" s="378">
        <f>S105-Q105</f>
        <v>0</v>
      </c>
      <c r="S105" s="77"/>
      <c r="T105" s="380">
        <f>IF(W105&lt;&gt;0,(W105/$F105)*100,0)</f>
        <v>0</v>
      </c>
      <c r="U105" s="378">
        <f>ROUND(W105*QCI!$R$15,2)</f>
        <v>0</v>
      </c>
      <c r="V105" s="378">
        <f>W105-U105</f>
        <v>0</v>
      </c>
      <c r="W105" s="77"/>
      <c r="X105" s="380">
        <f>IF(AA105&lt;&gt;0,(AA105/$F105)*100,0)</f>
        <v>0</v>
      </c>
      <c r="Y105" s="378">
        <f>ROUND(AA105*QCI!$R$15,2)</f>
        <v>0</v>
      </c>
      <c r="Z105" s="378">
        <f>AA105-Y105</f>
        <v>0</v>
      </c>
      <c r="AA105" s="77"/>
      <c r="AB105" s="380">
        <f>IF(AE105&lt;&gt;0,(AE105/$F105)*100,0)</f>
        <v>0</v>
      </c>
      <c r="AC105" s="378">
        <f>ROUND(AE105*QCI!$R$15,2)</f>
        <v>0</v>
      </c>
      <c r="AD105" s="378">
        <f>AE105-AC105</f>
        <v>0</v>
      </c>
      <c r="AE105" s="77"/>
      <c r="AF105" s="380">
        <f>IF(AI105&lt;&gt;0,(AI105/$F105)*100,0)</f>
        <v>0</v>
      </c>
      <c r="AG105" s="378">
        <f>ROUND(AI105*QCI!$R$15,2)</f>
        <v>0</v>
      </c>
      <c r="AH105" s="378">
        <f>AI105-AG105</f>
        <v>0</v>
      </c>
      <c r="AI105" s="77"/>
      <c r="AJ105" s="380">
        <f>IF(AM105&lt;&gt;0,(AM105/$F105)*100,0)</f>
        <v>0</v>
      </c>
      <c r="AK105" s="378">
        <f>ROUND(AM105*QCI!$R$15,2)</f>
        <v>0</v>
      </c>
      <c r="AL105" s="378">
        <f>AM105-AK105</f>
        <v>0</v>
      </c>
      <c r="AM105" s="77"/>
      <c r="AN105" s="380">
        <f>IF(AQ105&lt;&gt;0,(AQ105/$F105)*100,0)</f>
        <v>0</v>
      </c>
      <c r="AO105" s="378">
        <f>ROUND(AQ105*QCI!$R$15,2)</f>
        <v>0</v>
      </c>
      <c r="AP105" s="378">
        <f>AQ105-AO105</f>
        <v>0</v>
      </c>
      <c r="AQ105" s="77"/>
      <c r="AR105" s="380">
        <f>IF(AU105&lt;&gt;0,(AU105/$F105)*100,0)</f>
        <v>0</v>
      </c>
      <c r="AS105" s="378">
        <f>ROUND(AU105*QCI!$R$15,2)</f>
        <v>0</v>
      </c>
      <c r="AT105" s="378">
        <f>AU105-AS105</f>
        <v>0</v>
      </c>
      <c r="AU105" s="77"/>
      <c r="AV105" s="380">
        <f>IF(AY105&lt;&gt;0,(AY105/$F105)*100,0)</f>
        <v>0</v>
      </c>
      <c r="AW105" s="378">
        <f>ROUND(AY105*QCI!$R$15,2)</f>
        <v>0</v>
      </c>
      <c r="AX105" s="378">
        <f>AY105-AW105</f>
        <v>0</v>
      </c>
      <c r="AY105" s="77"/>
      <c r="AZ105" s="380">
        <f>IF(BC105&lt;&gt;0,(BC105/$F105)*100,0)</f>
        <v>0</v>
      </c>
      <c r="BA105" s="378">
        <f>ROUND(BC105*QCI!$R$15,2)</f>
        <v>0</v>
      </c>
      <c r="BB105" s="378">
        <f>BC105-BA105</f>
        <v>0</v>
      </c>
      <c r="BC105" s="77"/>
      <c r="BD105" s="380">
        <f>IF(BG105&lt;&gt;0,(BG105/$F105)*100,0)</f>
        <v>0</v>
      </c>
      <c r="BE105" s="378">
        <f>ROUND(BG105*QCI!$R$15,2)</f>
        <v>0</v>
      </c>
      <c r="BF105" s="378">
        <f>BG105-BE105</f>
        <v>0</v>
      </c>
      <c r="BG105" s="77"/>
      <c r="BH105" s="380">
        <f>IF(BK105&lt;&gt;0,(BK105/$F105)*100,0)</f>
        <v>0</v>
      </c>
      <c r="BI105" s="378">
        <f>ROUND(BK105*QCI!$R$15,2)</f>
        <v>0</v>
      </c>
      <c r="BJ105" s="378">
        <f>BK105-BI105</f>
        <v>0</v>
      </c>
      <c r="BK105" s="77"/>
      <c r="BL105" s="380">
        <f>IF(BO105&lt;&gt;0,(BO105/$F105)*100,0)</f>
        <v>0</v>
      </c>
      <c r="BM105" s="378">
        <f>ROUND(BO105*QCI!$R$15,2)</f>
        <v>0</v>
      </c>
      <c r="BN105" s="378">
        <f>BO105-BM105</f>
        <v>0</v>
      </c>
      <c r="BO105" s="77"/>
      <c r="BP105" s="380">
        <f>IF(BS105&lt;&gt;0,(BS105/$F105)*100,0)</f>
        <v>0</v>
      </c>
      <c r="BQ105" s="378">
        <f>ROUND(BS105*QCI!$R$15,2)</f>
        <v>0</v>
      </c>
      <c r="BR105" s="378">
        <f>BS105-BQ105</f>
        <v>0</v>
      </c>
      <c r="BS105" s="77"/>
      <c r="BT105" s="380">
        <f>IF(BW105&lt;&gt;0,(BW105/$F105)*100,0)</f>
        <v>0</v>
      </c>
      <c r="BU105" s="378">
        <f>ROUND(BW105*QCI!$R$15,2)</f>
        <v>0</v>
      </c>
      <c r="BV105" s="378">
        <f>BW105-BU105</f>
        <v>0</v>
      </c>
      <c r="BW105" s="77"/>
      <c r="BX105" s="380">
        <f>IF(CA105&lt;&gt;0,(CA105/$F105)*100,0)</f>
        <v>0</v>
      </c>
      <c r="BY105" s="378">
        <f>ROUND(CA105*QCI!$R$15,2)</f>
        <v>0</v>
      </c>
      <c r="BZ105" s="378">
        <f>CA105-BY105</f>
        <v>0</v>
      </c>
      <c r="CA105" s="77"/>
      <c r="CB105" s="380">
        <f>IF(CE105&lt;&gt;0,(CE105/$F105)*100,0)</f>
        <v>0</v>
      </c>
      <c r="CC105" s="378">
        <f>ROUND(CE105*QCI!$R$15,2)</f>
        <v>0</v>
      </c>
      <c r="CD105" s="378">
        <f>CE105-CC105</f>
        <v>0</v>
      </c>
      <c r="CE105" s="77"/>
      <c r="CF105" s="380">
        <f>IF(CI105&lt;&gt;0,(CI105/$F105)*100,0)</f>
        <v>0</v>
      </c>
      <c r="CG105" s="378">
        <f>ROUND(CI105*QCI!$R$15,2)</f>
        <v>0</v>
      </c>
      <c r="CH105" s="378">
        <f>CI105-CG105</f>
        <v>0</v>
      </c>
      <c r="CI105" s="77"/>
      <c r="CJ105" s="380">
        <f>IF(CM105&lt;&gt;0,(CM105/$F105)*100,0)</f>
        <v>0</v>
      </c>
      <c r="CK105" s="378">
        <f>ROUND(CM105*QCI!$R$15,2)</f>
        <v>0</v>
      </c>
      <c r="CL105" s="378">
        <f>CM105-CK105</f>
        <v>0</v>
      </c>
      <c r="CM105" s="77"/>
      <c r="CN105" s="380">
        <f>IF(CQ105&lt;&gt;0,(CQ105/$F105)*100,0)</f>
        <v>0</v>
      </c>
      <c r="CO105" s="378">
        <f>ROUND(CQ105*QCI!$R$15,2)</f>
        <v>0</v>
      </c>
      <c r="CP105" s="378">
        <f>CQ105-CO105</f>
        <v>0</v>
      </c>
      <c r="CQ105" s="77"/>
      <c r="CR105" s="380">
        <f>IF(CU105&lt;&gt;0,(CU105/$F105)*100,0)</f>
        <v>0</v>
      </c>
      <c r="CS105" s="378">
        <f>ROUND(CU105*QCI!$R$15,2)</f>
        <v>0</v>
      </c>
      <c r="CT105" s="378">
        <f>CU105-CS105</f>
        <v>0</v>
      </c>
      <c r="CU105" s="77"/>
      <c r="CV105" s="380">
        <f>IF(CY105&lt;&gt;0,(CY105/$F105)*100,0)</f>
        <v>0</v>
      </c>
      <c r="CW105" s="378">
        <f>ROUND(CY105*QCI!$R$15,2)</f>
        <v>0</v>
      </c>
      <c r="CX105" s="378">
        <f>CY105-CW105</f>
        <v>0</v>
      </c>
      <c r="CY105" s="77"/>
      <c r="CZ105" s="380">
        <f>IF(DC105&lt;&gt;0,(DC105/$F105)*100,0)</f>
        <v>0</v>
      </c>
      <c r="DA105" s="378">
        <f>ROUND(DC105*QCI!$R$15,2)</f>
        <v>0</v>
      </c>
      <c r="DB105" s="378">
        <f>DC105-DA105</f>
        <v>0</v>
      </c>
      <c r="DC105" s="77"/>
      <c r="DD105"/>
      <c r="DE105"/>
      <c r="DF105"/>
      <c r="DG105"/>
      <c r="DH105"/>
      <c r="DI105"/>
      <c r="DJ105"/>
      <c r="DK105"/>
    </row>
    <row r="106" spans="2:115" ht="12.75" customHeight="1">
      <c r="B106" s="393"/>
      <c r="C106" s="357"/>
      <c r="D106" s="381" t="s">
        <v>60</v>
      </c>
      <c r="E106" s="382" t="s">
        <v>31</v>
      </c>
      <c r="F106" s="383">
        <f>IF(F105=0,F103,F105)</f>
        <v>0</v>
      </c>
      <c r="G106" s="384"/>
      <c r="H106" s="385"/>
      <c r="I106" s="386"/>
      <c r="J106" s="386"/>
      <c r="K106" s="387"/>
      <c r="L106" s="388">
        <f t="shared" ref="L106:W106" si="180">L105+H106</f>
        <v>0</v>
      </c>
      <c r="M106" s="388">
        <f t="shared" si="180"/>
        <v>0</v>
      </c>
      <c r="N106" s="389">
        <f t="shared" si="180"/>
        <v>0</v>
      </c>
      <c r="O106" s="390">
        <f t="shared" si="180"/>
        <v>0</v>
      </c>
      <c r="P106" s="391">
        <f t="shared" si="180"/>
        <v>0</v>
      </c>
      <c r="Q106" s="388">
        <f t="shared" si="180"/>
        <v>0</v>
      </c>
      <c r="R106" s="388">
        <f t="shared" si="180"/>
        <v>0</v>
      </c>
      <c r="S106" s="390">
        <f t="shared" si="180"/>
        <v>0</v>
      </c>
      <c r="T106" s="391">
        <f t="shared" si="180"/>
        <v>0</v>
      </c>
      <c r="U106" s="388">
        <f t="shared" si="180"/>
        <v>0</v>
      </c>
      <c r="V106" s="388">
        <f t="shared" si="180"/>
        <v>0</v>
      </c>
      <c r="W106" s="390">
        <f t="shared" si="180"/>
        <v>0</v>
      </c>
      <c r="X106" s="391">
        <f t="shared" ref="X106:BC106" si="181">X105+T106</f>
        <v>0</v>
      </c>
      <c r="Y106" s="388">
        <f t="shared" si="181"/>
        <v>0</v>
      </c>
      <c r="Z106" s="388">
        <f t="shared" si="181"/>
        <v>0</v>
      </c>
      <c r="AA106" s="390">
        <f t="shared" si="181"/>
        <v>0</v>
      </c>
      <c r="AB106" s="391">
        <f t="shared" si="181"/>
        <v>0</v>
      </c>
      <c r="AC106" s="388">
        <f t="shared" si="181"/>
        <v>0</v>
      </c>
      <c r="AD106" s="388">
        <f t="shared" si="181"/>
        <v>0</v>
      </c>
      <c r="AE106" s="390">
        <f t="shared" si="181"/>
        <v>0</v>
      </c>
      <c r="AF106" s="391">
        <f t="shared" si="181"/>
        <v>0</v>
      </c>
      <c r="AG106" s="388">
        <f t="shared" si="181"/>
        <v>0</v>
      </c>
      <c r="AH106" s="388">
        <f t="shared" si="181"/>
        <v>0</v>
      </c>
      <c r="AI106" s="390">
        <f t="shared" si="181"/>
        <v>0</v>
      </c>
      <c r="AJ106" s="391">
        <f t="shared" si="181"/>
        <v>0</v>
      </c>
      <c r="AK106" s="388">
        <f t="shared" si="181"/>
        <v>0</v>
      </c>
      <c r="AL106" s="388">
        <f t="shared" si="181"/>
        <v>0</v>
      </c>
      <c r="AM106" s="390">
        <f t="shared" si="181"/>
        <v>0</v>
      </c>
      <c r="AN106" s="391">
        <f t="shared" si="181"/>
        <v>0</v>
      </c>
      <c r="AO106" s="388">
        <f t="shared" si="181"/>
        <v>0</v>
      </c>
      <c r="AP106" s="388">
        <f t="shared" si="181"/>
        <v>0</v>
      </c>
      <c r="AQ106" s="390">
        <f t="shared" si="181"/>
        <v>0</v>
      </c>
      <c r="AR106" s="391">
        <f t="shared" si="181"/>
        <v>0</v>
      </c>
      <c r="AS106" s="388">
        <f t="shared" si="181"/>
        <v>0</v>
      </c>
      <c r="AT106" s="388">
        <f t="shared" si="181"/>
        <v>0</v>
      </c>
      <c r="AU106" s="390">
        <f t="shared" si="181"/>
        <v>0</v>
      </c>
      <c r="AV106" s="391">
        <f t="shared" si="181"/>
        <v>0</v>
      </c>
      <c r="AW106" s="388">
        <f t="shared" si="181"/>
        <v>0</v>
      </c>
      <c r="AX106" s="388">
        <f t="shared" si="181"/>
        <v>0</v>
      </c>
      <c r="AY106" s="390">
        <f t="shared" si="181"/>
        <v>0</v>
      </c>
      <c r="AZ106" s="391">
        <f t="shared" si="181"/>
        <v>0</v>
      </c>
      <c r="BA106" s="388">
        <f t="shared" si="181"/>
        <v>0</v>
      </c>
      <c r="BB106" s="388">
        <f t="shared" si="181"/>
        <v>0</v>
      </c>
      <c r="BC106" s="390">
        <f t="shared" si="181"/>
        <v>0</v>
      </c>
      <c r="BD106" s="391">
        <f t="shared" ref="BD106:CI106" si="182">BD105+AZ106</f>
        <v>0</v>
      </c>
      <c r="BE106" s="388">
        <f t="shared" si="182"/>
        <v>0</v>
      </c>
      <c r="BF106" s="388">
        <f t="shared" si="182"/>
        <v>0</v>
      </c>
      <c r="BG106" s="390">
        <f t="shared" si="182"/>
        <v>0</v>
      </c>
      <c r="BH106" s="391">
        <f t="shared" si="182"/>
        <v>0</v>
      </c>
      <c r="BI106" s="388">
        <f t="shared" si="182"/>
        <v>0</v>
      </c>
      <c r="BJ106" s="388">
        <f t="shared" si="182"/>
        <v>0</v>
      </c>
      <c r="BK106" s="390">
        <f t="shared" si="182"/>
        <v>0</v>
      </c>
      <c r="BL106" s="391">
        <f t="shared" si="182"/>
        <v>0</v>
      </c>
      <c r="BM106" s="388">
        <f t="shared" si="182"/>
        <v>0</v>
      </c>
      <c r="BN106" s="388">
        <f t="shared" si="182"/>
        <v>0</v>
      </c>
      <c r="BO106" s="390">
        <f t="shared" si="182"/>
        <v>0</v>
      </c>
      <c r="BP106" s="391">
        <f t="shared" si="182"/>
        <v>0</v>
      </c>
      <c r="BQ106" s="388">
        <f t="shared" si="182"/>
        <v>0</v>
      </c>
      <c r="BR106" s="388">
        <f t="shared" si="182"/>
        <v>0</v>
      </c>
      <c r="BS106" s="390">
        <f t="shared" si="182"/>
        <v>0</v>
      </c>
      <c r="BT106" s="391">
        <f t="shared" si="182"/>
        <v>0</v>
      </c>
      <c r="BU106" s="388">
        <f t="shared" si="182"/>
        <v>0</v>
      </c>
      <c r="BV106" s="388">
        <f t="shared" si="182"/>
        <v>0</v>
      </c>
      <c r="BW106" s="390">
        <f t="shared" si="182"/>
        <v>0</v>
      </c>
      <c r="BX106" s="391">
        <f t="shared" si="182"/>
        <v>0</v>
      </c>
      <c r="BY106" s="388">
        <f t="shared" si="182"/>
        <v>0</v>
      </c>
      <c r="BZ106" s="388">
        <f t="shared" si="182"/>
        <v>0</v>
      </c>
      <c r="CA106" s="390">
        <f t="shared" si="182"/>
        <v>0</v>
      </c>
      <c r="CB106" s="391">
        <f t="shared" si="182"/>
        <v>0</v>
      </c>
      <c r="CC106" s="388">
        <f t="shared" si="182"/>
        <v>0</v>
      </c>
      <c r="CD106" s="388">
        <f t="shared" si="182"/>
        <v>0</v>
      </c>
      <c r="CE106" s="390">
        <f t="shared" si="182"/>
        <v>0</v>
      </c>
      <c r="CF106" s="391">
        <f t="shared" si="182"/>
        <v>0</v>
      </c>
      <c r="CG106" s="388">
        <f t="shared" si="182"/>
        <v>0</v>
      </c>
      <c r="CH106" s="388">
        <f t="shared" si="182"/>
        <v>0</v>
      </c>
      <c r="CI106" s="390">
        <f t="shared" si="182"/>
        <v>0</v>
      </c>
      <c r="CJ106" s="391">
        <f t="shared" ref="CJ106:DC106" si="183">CJ105+CF106</f>
        <v>0</v>
      </c>
      <c r="CK106" s="388">
        <f t="shared" si="183"/>
        <v>0</v>
      </c>
      <c r="CL106" s="388">
        <f t="shared" si="183"/>
        <v>0</v>
      </c>
      <c r="CM106" s="390">
        <f t="shared" si="183"/>
        <v>0</v>
      </c>
      <c r="CN106" s="391">
        <f t="shared" si="183"/>
        <v>0</v>
      </c>
      <c r="CO106" s="388">
        <f t="shared" si="183"/>
        <v>0</v>
      </c>
      <c r="CP106" s="388">
        <f t="shared" si="183"/>
        <v>0</v>
      </c>
      <c r="CQ106" s="390">
        <f t="shared" si="183"/>
        <v>0</v>
      </c>
      <c r="CR106" s="391">
        <f t="shared" si="183"/>
        <v>0</v>
      </c>
      <c r="CS106" s="388">
        <f t="shared" si="183"/>
        <v>0</v>
      </c>
      <c r="CT106" s="388">
        <f t="shared" si="183"/>
        <v>0</v>
      </c>
      <c r="CU106" s="390">
        <f t="shared" si="183"/>
        <v>0</v>
      </c>
      <c r="CV106" s="391">
        <f t="shared" si="183"/>
        <v>0</v>
      </c>
      <c r="CW106" s="388">
        <f t="shared" si="183"/>
        <v>0</v>
      </c>
      <c r="CX106" s="388">
        <f t="shared" si="183"/>
        <v>0</v>
      </c>
      <c r="CY106" s="390">
        <f t="shared" si="183"/>
        <v>0</v>
      </c>
      <c r="CZ106" s="391">
        <f t="shared" si="183"/>
        <v>0</v>
      </c>
      <c r="DA106" s="388">
        <f t="shared" si="183"/>
        <v>0</v>
      </c>
      <c r="DB106" s="388">
        <f t="shared" si="183"/>
        <v>0</v>
      </c>
      <c r="DC106" s="390">
        <f t="shared" si="183"/>
        <v>0</v>
      </c>
      <c r="DD106"/>
      <c r="DE106"/>
      <c r="DF106"/>
      <c r="DG106"/>
      <c r="DH106"/>
      <c r="DI106"/>
      <c r="DJ106"/>
      <c r="DK106"/>
    </row>
    <row r="107" spans="2:115" ht="12.75" customHeight="1">
      <c r="B107" s="340">
        <v>24</v>
      </c>
      <c r="C107" s="392">
        <f>QCI!C38</f>
        <v>0</v>
      </c>
      <c r="D107" s="342" t="s">
        <v>58</v>
      </c>
      <c r="E107" s="343" t="s">
        <v>28</v>
      </c>
      <c r="F107" s="344">
        <f>QCI!Y38</f>
        <v>0</v>
      </c>
      <c r="G107" s="345">
        <f>CronogFF!G39</f>
        <v>0</v>
      </c>
      <c r="H107" s="346"/>
      <c r="I107" s="347"/>
      <c r="J107" s="347"/>
      <c r="K107" s="348"/>
      <c r="L107" s="349">
        <f>CronogFF!H39</f>
        <v>0</v>
      </c>
      <c r="M107" s="350">
        <f>L107*QCI!$Y38*QCI!$R38/100</f>
        <v>0</v>
      </c>
      <c r="N107" s="351">
        <f>L107/100*QCI!$Y38*(QCI!$U38+QCI!$W38)</f>
        <v>0</v>
      </c>
      <c r="O107" s="352">
        <f>M107+N107</f>
        <v>0</v>
      </c>
      <c r="P107" s="353">
        <f>CronogFF!L39</f>
        <v>0</v>
      </c>
      <c r="Q107" s="354">
        <f>P107*QCI!$Y38*QCI!$R38/100</f>
        <v>0</v>
      </c>
      <c r="R107" s="354">
        <f>P107/100*QCI!$Y38*(QCI!$U38+QCI!$W38)</f>
        <v>0</v>
      </c>
      <c r="S107" s="355">
        <f>Q107+R107</f>
        <v>0</v>
      </c>
      <c r="T107" s="353">
        <f>CronogFF!P39</f>
        <v>0</v>
      </c>
      <c r="U107" s="354">
        <f>T107*QCI!$Y38*QCI!$R38/100</f>
        <v>0</v>
      </c>
      <c r="V107" s="354">
        <f>T107/100*QCI!$Y38*(QCI!$U38+QCI!$W38)</f>
        <v>0</v>
      </c>
      <c r="W107" s="355">
        <f>U107+V107</f>
        <v>0</v>
      </c>
      <c r="X107" s="353">
        <f>CronogFF!T39</f>
        <v>0</v>
      </c>
      <c r="Y107" s="354">
        <f>X107*QCI!$Y38*QCI!$R38/100</f>
        <v>0</v>
      </c>
      <c r="Z107" s="354">
        <f>X107/100*QCI!$Y38*(QCI!$U38+QCI!$W38)</f>
        <v>0</v>
      </c>
      <c r="AA107" s="355">
        <f>Y107+Z107</f>
        <v>0</v>
      </c>
      <c r="AB107" s="353">
        <f>CronogFF!X39</f>
        <v>0</v>
      </c>
      <c r="AC107" s="354">
        <f>AB107*QCI!$Y38*QCI!$R38/100</f>
        <v>0</v>
      </c>
      <c r="AD107" s="354">
        <f>AB107/100*QCI!$Y38*(QCI!$U38+QCI!$W38)</f>
        <v>0</v>
      </c>
      <c r="AE107" s="355">
        <f>AC107+AD107</f>
        <v>0</v>
      </c>
      <c r="AF107" s="353">
        <f>CronogFF!AB39</f>
        <v>0</v>
      </c>
      <c r="AG107" s="354">
        <f>AF107*QCI!$Y38*QCI!$R38/100</f>
        <v>0</v>
      </c>
      <c r="AH107" s="354">
        <f>AF107/100*QCI!$Y38*(QCI!$U38+QCI!$W38)</f>
        <v>0</v>
      </c>
      <c r="AI107" s="355">
        <f>AG107+AH107</f>
        <v>0</v>
      </c>
      <c r="AJ107" s="353">
        <f>CronogFF!AF39</f>
        <v>0</v>
      </c>
      <c r="AK107" s="354">
        <f>AJ107*QCI!$Y38*QCI!$R38/100</f>
        <v>0</v>
      </c>
      <c r="AL107" s="354">
        <f>AJ107/100*QCI!$Y38*(QCI!$U38+QCI!$W38)</f>
        <v>0</v>
      </c>
      <c r="AM107" s="355">
        <f>AK107+AL107</f>
        <v>0</v>
      </c>
      <c r="AN107" s="353">
        <f>CronogFF!AJ39</f>
        <v>0</v>
      </c>
      <c r="AO107" s="354">
        <f>AN107*QCI!$Y38*QCI!$R38/100</f>
        <v>0</v>
      </c>
      <c r="AP107" s="354">
        <f>AN107/100*QCI!$Y38*(QCI!$U38+QCI!$W38)</f>
        <v>0</v>
      </c>
      <c r="AQ107" s="355">
        <f>AO107+AP107</f>
        <v>0</v>
      </c>
      <c r="AR107" s="353">
        <f>CronogFF!AN39</f>
        <v>0</v>
      </c>
      <c r="AS107" s="354">
        <f>AR107*QCI!$Y38*QCI!$R38/100</f>
        <v>0</v>
      </c>
      <c r="AT107" s="354">
        <f>AR107/100*QCI!$Y38*(QCI!$U38+QCI!$W38)</f>
        <v>0</v>
      </c>
      <c r="AU107" s="355">
        <f>AS107+AT107</f>
        <v>0</v>
      </c>
      <c r="AV107" s="353">
        <f>CronogFF!AR39</f>
        <v>0</v>
      </c>
      <c r="AW107" s="354">
        <f>AV107*QCI!$Y38*QCI!$R38/100</f>
        <v>0</v>
      </c>
      <c r="AX107" s="354">
        <f>AV107/100*QCI!$Y38*(QCI!$U38+QCI!$W38)</f>
        <v>0</v>
      </c>
      <c r="AY107" s="355">
        <f>AW107+AX107</f>
        <v>0</v>
      </c>
      <c r="AZ107" s="353">
        <f>CronogFF!AV39</f>
        <v>0</v>
      </c>
      <c r="BA107" s="354">
        <f>AZ107*QCI!$Y38*QCI!$R38/100</f>
        <v>0</v>
      </c>
      <c r="BB107" s="354">
        <f>AZ107/100*QCI!$Y38*(QCI!$U38+QCI!$W38)</f>
        <v>0</v>
      </c>
      <c r="BC107" s="355">
        <f>BA107+BB107</f>
        <v>0</v>
      </c>
      <c r="BD107" s="353">
        <f>CronogFF!AZ39</f>
        <v>0</v>
      </c>
      <c r="BE107" s="354">
        <f>BD107*QCI!$Y38*QCI!$R38/100</f>
        <v>0</v>
      </c>
      <c r="BF107" s="354">
        <f>BD107/100*QCI!$Y38*(QCI!$U38+QCI!$W38)</f>
        <v>0</v>
      </c>
      <c r="BG107" s="355">
        <f>BE107+BF107</f>
        <v>0</v>
      </c>
      <c r="BH107" s="353">
        <f>CronogFF!BD39</f>
        <v>0</v>
      </c>
      <c r="BI107" s="354">
        <f>BH107*QCI!$Y38*QCI!$R38/100</f>
        <v>0</v>
      </c>
      <c r="BJ107" s="354">
        <f>BH107/100*QCI!$Y38*(QCI!$U38+QCI!$W38)</f>
        <v>0</v>
      </c>
      <c r="BK107" s="355">
        <f>BI107+BJ107</f>
        <v>0</v>
      </c>
      <c r="BL107" s="353">
        <f>CronogFF!BH39</f>
        <v>0</v>
      </c>
      <c r="BM107" s="354">
        <f>BL107*QCI!$Y38*QCI!$R38/100</f>
        <v>0</v>
      </c>
      <c r="BN107" s="354">
        <f>BL107/100*QCI!$Y38*(QCI!$U38+QCI!$W38)</f>
        <v>0</v>
      </c>
      <c r="BO107" s="355">
        <f>BM107+BN107</f>
        <v>0</v>
      </c>
      <c r="BP107" s="353">
        <f>CronogFF!BL39</f>
        <v>0</v>
      </c>
      <c r="BQ107" s="354">
        <f>BP107*QCI!$Y38*QCI!$R38/100</f>
        <v>0</v>
      </c>
      <c r="BR107" s="354">
        <f>BP107/100*QCI!$Y38*(QCI!$U38+QCI!$W38)</f>
        <v>0</v>
      </c>
      <c r="BS107" s="355">
        <f>BQ107+BR107</f>
        <v>0</v>
      </c>
      <c r="BT107" s="353">
        <f>CronogFF!BP39</f>
        <v>0</v>
      </c>
      <c r="BU107" s="354">
        <f>BT107*QCI!$Y38*QCI!$R38/100</f>
        <v>0</v>
      </c>
      <c r="BV107" s="354">
        <f>BT107/100*QCI!$Y38*(QCI!$U38+QCI!$W38)</f>
        <v>0</v>
      </c>
      <c r="BW107" s="355">
        <f>BU107+BV107</f>
        <v>0</v>
      </c>
      <c r="BX107" s="353">
        <f>CronogFF!BT39</f>
        <v>0</v>
      </c>
      <c r="BY107" s="354">
        <f>BX107*QCI!$Y38*QCI!$R38/100</f>
        <v>0</v>
      </c>
      <c r="BZ107" s="354">
        <f>BX107/100*QCI!$Y38*(QCI!$U38+QCI!$W38)</f>
        <v>0</v>
      </c>
      <c r="CA107" s="355">
        <f>BY107+BZ107</f>
        <v>0</v>
      </c>
      <c r="CB107" s="353">
        <f>CronogFF!BX39</f>
        <v>0</v>
      </c>
      <c r="CC107" s="354">
        <f>CB107*QCI!$Y38*QCI!$R38/100</f>
        <v>0</v>
      </c>
      <c r="CD107" s="354">
        <f>CB107/100*QCI!$Y38*(QCI!$U38+QCI!$W38)</f>
        <v>0</v>
      </c>
      <c r="CE107" s="355">
        <f>CC107+CD107</f>
        <v>0</v>
      </c>
      <c r="CF107" s="353">
        <f>CronogFF!CB39</f>
        <v>0</v>
      </c>
      <c r="CG107" s="354">
        <f>CF107*QCI!$Y38*QCI!$R38/100</f>
        <v>0</v>
      </c>
      <c r="CH107" s="354">
        <f>CF107/100*QCI!$Y38*(QCI!$U38+QCI!$W38)</f>
        <v>0</v>
      </c>
      <c r="CI107" s="355">
        <f>CG107+CH107</f>
        <v>0</v>
      </c>
      <c r="CJ107" s="353">
        <f>CronogFF!CF39</f>
        <v>0</v>
      </c>
      <c r="CK107" s="354">
        <f>CJ107*QCI!$Y38*QCI!$R38/100</f>
        <v>0</v>
      </c>
      <c r="CL107" s="354">
        <f>CJ107/100*QCI!$Y38*(QCI!$U38+QCI!$W38)</f>
        <v>0</v>
      </c>
      <c r="CM107" s="355">
        <f>CK107+CL107</f>
        <v>0</v>
      </c>
      <c r="CN107" s="353">
        <f>CronogFF!CJ39</f>
        <v>0</v>
      </c>
      <c r="CO107" s="354">
        <f>CN107*QCI!$Y38*QCI!$R38/100</f>
        <v>0</v>
      </c>
      <c r="CP107" s="354">
        <f>CN107/100*QCI!$Y38*(QCI!$U38+QCI!$W38)</f>
        <v>0</v>
      </c>
      <c r="CQ107" s="355">
        <f>CO107+CP107</f>
        <v>0</v>
      </c>
      <c r="CR107" s="353">
        <f>CronogFF!CN39</f>
        <v>0</v>
      </c>
      <c r="CS107" s="354">
        <f>CR107*QCI!$Y38*QCI!$R38/100</f>
        <v>0</v>
      </c>
      <c r="CT107" s="354">
        <f>CR107/100*QCI!$Y38*(QCI!$U38+QCI!$W38)</f>
        <v>0</v>
      </c>
      <c r="CU107" s="355">
        <f>CS107+CT107</f>
        <v>0</v>
      </c>
      <c r="CV107" s="353">
        <f>CronogFF!CR39</f>
        <v>0</v>
      </c>
      <c r="CW107" s="354">
        <f>CV107*QCI!$Y38*QCI!$R38/100</f>
        <v>0</v>
      </c>
      <c r="CX107" s="354">
        <f>CV107/100*QCI!$Y38*(QCI!$U38+QCI!$W38)</f>
        <v>0</v>
      </c>
      <c r="CY107" s="355">
        <f>CW107+CX107</f>
        <v>0</v>
      </c>
      <c r="CZ107" s="353">
        <f>CronogFF!CV39</f>
        <v>0</v>
      </c>
      <c r="DA107" s="354">
        <f>CZ107*QCI!$Y38*QCI!$R38/100</f>
        <v>0</v>
      </c>
      <c r="DB107" s="354">
        <f>CZ107/100*QCI!$Y38*(QCI!$U38+QCI!$W38)</f>
        <v>0</v>
      </c>
      <c r="DC107" s="355">
        <f>DA107+DB107</f>
        <v>0</v>
      </c>
      <c r="DD107"/>
      <c r="DE107"/>
      <c r="DF107"/>
      <c r="DG107"/>
      <c r="DH107"/>
      <c r="DI107"/>
      <c r="DJ107"/>
      <c r="DK107"/>
    </row>
    <row r="108" spans="2:115" ht="12.75" customHeight="1">
      <c r="B108" s="356"/>
      <c r="C108" s="357"/>
      <c r="D108" s="358" t="s">
        <v>58</v>
      </c>
      <c r="E108" s="359" t="s">
        <v>29</v>
      </c>
      <c r="F108" s="360">
        <f>IF(F109&lt;&gt;0,F107-F109,0)</f>
        <v>0</v>
      </c>
      <c r="G108" s="361"/>
      <c r="H108" s="362"/>
      <c r="I108" s="363"/>
      <c r="J108" s="363"/>
      <c r="K108" s="364"/>
      <c r="L108" s="365">
        <f t="shared" ref="L108:W108" si="184">L107+H108</f>
        <v>0</v>
      </c>
      <c r="M108" s="365">
        <f t="shared" si="184"/>
        <v>0</v>
      </c>
      <c r="N108" s="366">
        <f t="shared" si="184"/>
        <v>0</v>
      </c>
      <c r="O108" s="367">
        <f t="shared" si="184"/>
        <v>0</v>
      </c>
      <c r="P108" s="368">
        <f t="shared" si="184"/>
        <v>0</v>
      </c>
      <c r="Q108" s="369">
        <f t="shared" si="184"/>
        <v>0</v>
      </c>
      <c r="R108" s="370">
        <f t="shared" si="184"/>
        <v>0</v>
      </c>
      <c r="S108" s="371">
        <f t="shared" si="184"/>
        <v>0</v>
      </c>
      <c r="T108" s="368">
        <f t="shared" si="184"/>
        <v>0</v>
      </c>
      <c r="U108" s="369">
        <f t="shared" si="184"/>
        <v>0</v>
      </c>
      <c r="V108" s="370">
        <f t="shared" si="184"/>
        <v>0</v>
      </c>
      <c r="W108" s="371">
        <f t="shared" si="184"/>
        <v>0</v>
      </c>
      <c r="X108" s="368">
        <f t="shared" ref="X108:BC108" si="185">X107+T108</f>
        <v>0</v>
      </c>
      <c r="Y108" s="369">
        <f t="shared" si="185"/>
        <v>0</v>
      </c>
      <c r="Z108" s="370">
        <f t="shared" si="185"/>
        <v>0</v>
      </c>
      <c r="AA108" s="371">
        <f t="shared" si="185"/>
        <v>0</v>
      </c>
      <c r="AB108" s="368">
        <f t="shared" si="185"/>
        <v>0</v>
      </c>
      <c r="AC108" s="369">
        <f t="shared" si="185"/>
        <v>0</v>
      </c>
      <c r="AD108" s="370">
        <f t="shared" si="185"/>
        <v>0</v>
      </c>
      <c r="AE108" s="371">
        <f t="shared" si="185"/>
        <v>0</v>
      </c>
      <c r="AF108" s="368">
        <f t="shared" si="185"/>
        <v>0</v>
      </c>
      <c r="AG108" s="369">
        <f t="shared" si="185"/>
        <v>0</v>
      </c>
      <c r="AH108" s="370">
        <f t="shared" si="185"/>
        <v>0</v>
      </c>
      <c r="AI108" s="371">
        <f t="shared" si="185"/>
        <v>0</v>
      </c>
      <c r="AJ108" s="368">
        <f t="shared" si="185"/>
        <v>0</v>
      </c>
      <c r="AK108" s="369">
        <f t="shared" si="185"/>
        <v>0</v>
      </c>
      <c r="AL108" s="370">
        <f t="shared" si="185"/>
        <v>0</v>
      </c>
      <c r="AM108" s="371">
        <f t="shared" si="185"/>
        <v>0</v>
      </c>
      <c r="AN108" s="368">
        <f t="shared" si="185"/>
        <v>0</v>
      </c>
      <c r="AO108" s="369">
        <f t="shared" si="185"/>
        <v>0</v>
      </c>
      <c r="AP108" s="370">
        <f t="shared" si="185"/>
        <v>0</v>
      </c>
      <c r="AQ108" s="371">
        <f t="shared" si="185"/>
        <v>0</v>
      </c>
      <c r="AR108" s="368">
        <f t="shared" si="185"/>
        <v>0</v>
      </c>
      <c r="AS108" s="369">
        <f t="shared" si="185"/>
        <v>0</v>
      </c>
      <c r="AT108" s="370">
        <f t="shared" si="185"/>
        <v>0</v>
      </c>
      <c r="AU108" s="371">
        <f t="shared" si="185"/>
        <v>0</v>
      </c>
      <c r="AV108" s="368">
        <f t="shared" si="185"/>
        <v>0</v>
      </c>
      <c r="AW108" s="369">
        <f t="shared" si="185"/>
        <v>0</v>
      </c>
      <c r="AX108" s="370">
        <f t="shared" si="185"/>
        <v>0</v>
      </c>
      <c r="AY108" s="371">
        <f t="shared" si="185"/>
        <v>0</v>
      </c>
      <c r="AZ108" s="368">
        <f t="shared" si="185"/>
        <v>0</v>
      </c>
      <c r="BA108" s="369">
        <f t="shared" si="185"/>
        <v>0</v>
      </c>
      <c r="BB108" s="370">
        <f t="shared" si="185"/>
        <v>0</v>
      </c>
      <c r="BC108" s="371">
        <f t="shared" si="185"/>
        <v>0</v>
      </c>
      <c r="BD108" s="368">
        <f t="shared" ref="BD108:CI108" si="186">BD107+AZ108</f>
        <v>0</v>
      </c>
      <c r="BE108" s="369">
        <f t="shared" si="186"/>
        <v>0</v>
      </c>
      <c r="BF108" s="370">
        <f t="shared" si="186"/>
        <v>0</v>
      </c>
      <c r="BG108" s="371">
        <f t="shared" si="186"/>
        <v>0</v>
      </c>
      <c r="BH108" s="368">
        <f t="shared" si="186"/>
        <v>0</v>
      </c>
      <c r="BI108" s="369">
        <f t="shared" si="186"/>
        <v>0</v>
      </c>
      <c r="BJ108" s="370">
        <f t="shared" si="186"/>
        <v>0</v>
      </c>
      <c r="BK108" s="371">
        <f t="shared" si="186"/>
        <v>0</v>
      </c>
      <c r="BL108" s="368">
        <f t="shared" si="186"/>
        <v>0</v>
      </c>
      <c r="BM108" s="369">
        <f t="shared" si="186"/>
        <v>0</v>
      </c>
      <c r="BN108" s="370">
        <f t="shared" si="186"/>
        <v>0</v>
      </c>
      <c r="BO108" s="371">
        <f t="shared" si="186"/>
        <v>0</v>
      </c>
      <c r="BP108" s="368">
        <f t="shared" si="186"/>
        <v>0</v>
      </c>
      <c r="BQ108" s="369">
        <f t="shared" si="186"/>
        <v>0</v>
      </c>
      <c r="BR108" s="370">
        <f t="shared" si="186"/>
        <v>0</v>
      </c>
      <c r="BS108" s="371">
        <f t="shared" si="186"/>
        <v>0</v>
      </c>
      <c r="BT108" s="368">
        <f t="shared" si="186"/>
        <v>0</v>
      </c>
      <c r="BU108" s="369">
        <f t="shared" si="186"/>
        <v>0</v>
      </c>
      <c r="BV108" s="370">
        <f t="shared" si="186"/>
        <v>0</v>
      </c>
      <c r="BW108" s="371">
        <f t="shared" si="186"/>
        <v>0</v>
      </c>
      <c r="BX108" s="368">
        <f t="shared" si="186"/>
        <v>0</v>
      </c>
      <c r="BY108" s="369">
        <f t="shared" si="186"/>
        <v>0</v>
      </c>
      <c r="BZ108" s="370">
        <f t="shared" si="186"/>
        <v>0</v>
      </c>
      <c r="CA108" s="371">
        <f t="shared" si="186"/>
        <v>0</v>
      </c>
      <c r="CB108" s="368">
        <f t="shared" si="186"/>
        <v>0</v>
      </c>
      <c r="CC108" s="369">
        <f t="shared" si="186"/>
        <v>0</v>
      </c>
      <c r="CD108" s="370">
        <f t="shared" si="186"/>
        <v>0</v>
      </c>
      <c r="CE108" s="371">
        <f t="shared" si="186"/>
        <v>0</v>
      </c>
      <c r="CF108" s="368">
        <f t="shared" si="186"/>
        <v>0</v>
      </c>
      <c r="CG108" s="369">
        <f t="shared" si="186"/>
        <v>0</v>
      </c>
      <c r="CH108" s="370">
        <f t="shared" si="186"/>
        <v>0</v>
      </c>
      <c r="CI108" s="371">
        <f t="shared" si="186"/>
        <v>0</v>
      </c>
      <c r="CJ108" s="368">
        <f t="shared" ref="CJ108:DC108" si="187">CJ107+CF108</f>
        <v>0</v>
      </c>
      <c r="CK108" s="369">
        <f t="shared" si="187"/>
        <v>0</v>
      </c>
      <c r="CL108" s="370">
        <f t="shared" si="187"/>
        <v>0</v>
      </c>
      <c r="CM108" s="371">
        <f t="shared" si="187"/>
        <v>0</v>
      </c>
      <c r="CN108" s="368">
        <f t="shared" si="187"/>
        <v>0</v>
      </c>
      <c r="CO108" s="369">
        <f t="shared" si="187"/>
        <v>0</v>
      </c>
      <c r="CP108" s="370">
        <f t="shared" si="187"/>
        <v>0</v>
      </c>
      <c r="CQ108" s="371">
        <f t="shared" si="187"/>
        <v>0</v>
      </c>
      <c r="CR108" s="368">
        <f t="shared" si="187"/>
        <v>0</v>
      </c>
      <c r="CS108" s="369">
        <f t="shared" si="187"/>
        <v>0</v>
      </c>
      <c r="CT108" s="370">
        <f t="shared" si="187"/>
        <v>0</v>
      </c>
      <c r="CU108" s="371">
        <f t="shared" si="187"/>
        <v>0</v>
      </c>
      <c r="CV108" s="368">
        <f t="shared" si="187"/>
        <v>0</v>
      </c>
      <c r="CW108" s="369">
        <f t="shared" si="187"/>
        <v>0</v>
      </c>
      <c r="CX108" s="370">
        <f t="shared" si="187"/>
        <v>0</v>
      </c>
      <c r="CY108" s="371">
        <f t="shared" si="187"/>
        <v>0</v>
      </c>
      <c r="CZ108" s="368">
        <f t="shared" si="187"/>
        <v>0</v>
      </c>
      <c r="DA108" s="369">
        <f t="shared" si="187"/>
        <v>0</v>
      </c>
      <c r="DB108" s="370">
        <f t="shared" si="187"/>
        <v>0</v>
      </c>
      <c r="DC108" s="371">
        <f t="shared" si="187"/>
        <v>0</v>
      </c>
      <c r="DD108"/>
      <c r="DE108"/>
      <c r="DF108"/>
      <c r="DG108"/>
      <c r="DH108"/>
      <c r="DI108"/>
      <c r="DJ108"/>
      <c r="DK108"/>
    </row>
    <row r="109" spans="2:115" ht="12.75" customHeight="1">
      <c r="B109" s="356"/>
      <c r="C109" s="357"/>
      <c r="D109" s="372" t="s">
        <v>59</v>
      </c>
      <c r="E109" s="373" t="s">
        <v>30</v>
      </c>
      <c r="F109" s="75"/>
      <c r="G109" s="374">
        <f>IF(F109=0,0,F109/F$115)</f>
        <v>0</v>
      </c>
      <c r="H109" s="375"/>
      <c r="I109" s="376"/>
      <c r="J109" s="376"/>
      <c r="K109" s="377"/>
      <c r="L109" s="378">
        <f>IF(O109&lt;&gt;0,(O109/$F109)*100,0)</f>
        <v>0</v>
      </c>
      <c r="M109" s="378">
        <f>ROUND(O109*QCI!$R$15,2)</f>
        <v>0</v>
      </c>
      <c r="N109" s="379">
        <f>O109-M109</f>
        <v>0</v>
      </c>
      <c r="O109" s="77"/>
      <c r="P109" s="380">
        <f>IF(S109&lt;&gt;0,(S109/$F109)*100,0)</f>
        <v>0</v>
      </c>
      <c r="Q109" s="378">
        <f>ROUND(S109*QCI!$R$15,2)</f>
        <v>0</v>
      </c>
      <c r="R109" s="378">
        <f>S109-Q109</f>
        <v>0</v>
      </c>
      <c r="S109" s="77"/>
      <c r="T109" s="380">
        <f>IF(W109&lt;&gt;0,(W109/$F109)*100,0)</f>
        <v>0</v>
      </c>
      <c r="U109" s="378">
        <f>ROUND(W109*QCI!$R$15,2)</f>
        <v>0</v>
      </c>
      <c r="V109" s="378">
        <f>W109-U109</f>
        <v>0</v>
      </c>
      <c r="W109" s="77"/>
      <c r="X109" s="380">
        <f>IF(AA109&lt;&gt;0,(AA109/$F109)*100,0)</f>
        <v>0</v>
      </c>
      <c r="Y109" s="378">
        <f>ROUND(AA109*QCI!$R$15,2)</f>
        <v>0</v>
      </c>
      <c r="Z109" s="378">
        <f>AA109-Y109</f>
        <v>0</v>
      </c>
      <c r="AA109" s="77"/>
      <c r="AB109" s="380">
        <f>IF(AE109&lt;&gt;0,(AE109/$F109)*100,0)</f>
        <v>0</v>
      </c>
      <c r="AC109" s="378">
        <f>ROUND(AE109*QCI!$R$15,2)</f>
        <v>0</v>
      </c>
      <c r="AD109" s="378">
        <f>AE109-AC109</f>
        <v>0</v>
      </c>
      <c r="AE109" s="77"/>
      <c r="AF109" s="380">
        <f>IF(AI109&lt;&gt;0,(AI109/$F109)*100,0)</f>
        <v>0</v>
      </c>
      <c r="AG109" s="378">
        <f>ROUND(AI109*QCI!$R$15,2)</f>
        <v>0</v>
      </c>
      <c r="AH109" s="378">
        <f>AI109-AG109</f>
        <v>0</v>
      </c>
      <c r="AI109" s="77"/>
      <c r="AJ109" s="380">
        <f>IF(AM109&lt;&gt;0,(AM109/$F109)*100,0)</f>
        <v>0</v>
      </c>
      <c r="AK109" s="378">
        <f>ROUND(AM109*QCI!$R$15,2)</f>
        <v>0</v>
      </c>
      <c r="AL109" s="378">
        <f>AM109-AK109</f>
        <v>0</v>
      </c>
      <c r="AM109" s="77"/>
      <c r="AN109" s="380">
        <f>IF(AQ109&lt;&gt;0,(AQ109/$F109)*100,0)</f>
        <v>0</v>
      </c>
      <c r="AO109" s="378">
        <f>ROUND(AQ109*QCI!$R$15,2)</f>
        <v>0</v>
      </c>
      <c r="AP109" s="378">
        <f>AQ109-AO109</f>
        <v>0</v>
      </c>
      <c r="AQ109" s="77"/>
      <c r="AR109" s="380">
        <f>IF(AU109&lt;&gt;0,(AU109/$F109)*100,0)</f>
        <v>0</v>
      </c>
      <c r="AS109" s="378">
        <f>ROUND(AU109*QCI!$R$15,2)</f>
        <v>0</v>
      </c>
      <c r="AT109" s="378">
        <f>AU109-AS109</f>
        <v>0</v>
      </c>
      <c r="AU109" s="77"/>
      <c r="AV109" s="380">
        <f>IF(AY109&lt;&gt;0,(AY109/$F109)*100,0)</f>
        <v>0</v>
      </c>
      <c r="AW109" s="378">
        <f>ROUND(AY109*QCI!$R$15,2)</f>
        <v>0</v>
      </c>
      <c r="AX109" s="378">
        <f>AY109-AW109</f>
        <v>0</v>
      </c>
      <c r="AY109" s="77"/>
      <c r="AZ109" s="380">
        <f>IF(BC109&lt;&gt;0,(BC109/$F109)*100,0)</f>
        <v>0</v>
      </c>
      <c r="BA109" s="378">
        <f>ROUND(BC109*QCI!$R$15,2)</f>
        <v>0</v>
      </c>
      <c r="BB109" s="378">
        <f>BC109-BA109</f>
        <v>0</v>
      </c>
      <c r="BC109" s="77"/>
      <c r="BD109" s="380">
        <f>IF(BG109&lt;&gt;0,(BG109/$F109)*100,0)</f>
        <v>0</v>
      </c>
      <c r="BE109" s="378">
        <f>ROUND(BG109*QCI!$R$15,2)</f>
        <v>0</v>
      </c>
      <c r="BF109" s="378">
        <f>BG109-BE109</f>
        <v>0</v>
      </c>
      <c r="BG109" s="77"/>
      <c r="BH109" s="380">
        <f>IF(BK109&lt;&gt;0,(BK109/$F109)*100,0)</f>
        <v>0</v>
      </c>
      <c r="BI109" s="378">
        <f>ROUND(BK109*QCI!$R$15,2)</f>
        <v>0</v>
      </c>
      <c r="BJ109" s="378">
        <f>BK109-BI109</f>
        <v>0</v>
      </c>
      <c r="BK109" s="77"/>
      <c r="BL109" s="380">
        <f>IF(BO109&lt;&gt;0,(BO109/$F109)*100,0)</f>
        <v>0</v>
      </c>
      <c r="BM109" s="378">
        <f>ROUND(BO109*QCI!$R$15,2)</f>
        <v>0</v>
      </c>
      <c r="BN109" s="378">
        <f>BO109-BM109</f>
        <v>0</v>
      </c>
      <c r="BO109" s="77"/>
      <c r="BP109" s="380">
        <f>IF(BS109&lt;&gt;0,(BS109/$F109)*100,0)</f>
        <v>0</v>
      </c>
      <c r="BQ109" s="378">
        <f>ROUND(BS109*QCI!$R$15,2)</f>
        <v>0</v>
      </c>
      <c r="BR109" s="378">
        <f>BS109-BQ109</f>
        <v>0</v>
      </c>
      <c r="BS109" s="77"/>
      <c r="BT109" s="380">
        <f>IF(BW109&lt;&gt;0,(BW109/$F109)*100,0)</f>
        <v>0</v>
      </c>
      <c r="BU109" s="378">
        <f>ROUND(BW109*QCI!$R$15,2)</f>
        <v>0</v>
      </c>
      <c r="BV109" s="378">
        <f>BW109-BU109</f>
        <v>0</v>
      </c>
      <c r="BW109" s="77"/>
      <c r="BX109" s="380">
        <f>IF(CA109&lt;&gt;0,(CA109/$F109)*100,0)</f>
        <v>0</v>
      </c>
      <c r="BY109" s="378">
        <f>ROUND(CA109*QCI!$R$15,2)</f>
        <v>0</v>
      </c>
      <c r="BZ109" s="378">
        <f>CA109-BY109</f>
        <v>0</v>
      </c>
      <c r="CA109" s="77"/>
      <c r="CB109" s="380">
        <f>IF(CE109&lt;&gt;0,(CE109/$F109)*100,0)</f>
        <v>0</v>
      </c>
      <c r="CC109" s="378">
        <f>ROUND(CE109*QCI!$R$15,2)</f>
        <v>0</v>
      </c>
      <c r="CD109" s="378">
        <f>CE109-CC109</f>
        <v>0</v>
      </c>
      <c r="CE109" s="77"/>
      <c r="CF109" s="380">
        <f>IF(CI109&lt;&gt;0,(CI109/$F109)*100,0)</f>
        <v>0</v>
      </c>
      <c r="CG109" s="378">
        <f>ROUND(CI109*QCI!$R$15,2)</f>
        <v>0</v>
      </c>
      <c r="CH109" s="378">
        <f>CI109-CG109</f>
        <v>0</v>
      </c>
      <c r="CI109" s="77"/>
      <c r="CJ109" s="380">
        <f>IF(CM109&lt;&gt;0,(CM109/$F109)*100,0)</f>
        <v>0</v>
      </c>
      <c r="CK109" s="378">
        <f>ROUND(CM109*QCI!$R$15,2)</f>
        <v>0</v>
      </c>
      <c r="CL109" s="378">
        <f>CM109-CK109</f>
        <v>0</v>
      </c>
      <c r="CM109" s="77"/>
      <c r="CN109" s="380">
        <f>IF(CQ109&lt;&gt;0,(CQ109/$F109)*100,0)</f>
        <v>0</v>
      </c>
      <c r="CO109" s="378">
        <f>ROUND(CQ109*QCI!$R$15,2)</f>
        <v>0</v>
      </c>
      <c r="CP109" s="378">
        <f>CQ109-CO109</f>
        <v>0</v>
      </c>
      <c r="CQ109" s="77"/>
      <c r="CR109" s="380">
        <f>IF(CU109&lt;&gt;0,(CU109/$F109)*100,0)</f>
        <v>0</v>
      </c>
      <c r="CS109" s="378">
        <f>ROUND(CU109*QCI!$R$15,2)</f>
        <v>0</v>
      </c>
      <c r="CT109" s="378">
        <f>CU109-CS109</f>
        <v>0</v>
      </c>
      <c r="CU109" s="77"/>
      <c r="CV109" s="380">
        <f>IF(CY109&lt;&gt;0,(CY109/$F109)*100,0)</f>
        <v>0</v>
      </c>
      <c r="CW109" s="378">
        <f>ROUND(CY109*QCI!$R$15,2)</f>
        <v>0</v>
      </c>
      <c r="CX109" s="378">
        <f>CY109-CW109</f>
        <v>0</v>
      </c>
      <c r="CY109" s="77"/>
      <c r="CZ109" s="380">
        <f>IF(DC109&lt;&gt;0,(DC109/$F109)*100,0)</f>
        <v>0</v>
      </c>
      <c r="DA109" s="378">
        <f>ROUND(DC109*QCI!$R$15,2)</f>
        <v>0</v>
      </c>
      <c r="DB109" s="378">
        <f>DC109-DA109</f>
        <v>0</v>
      </c>
      <c r="DC109" s="77"/>
      <c r="DD109"/>
      <c r="DE109"/>
      <c r="DF109"/>
      <c r="DG109"/>
      <c r="DH109"/>
      <c r="DI109"/>
      <c r="DJ109"/>
      <c r="DK109"/>
    </row>
    <row r="110" spans="2:115" ht="12.75" customHeight="1">
      <c r="B110" s="393"/>
      <c r="C110" s="357"/>
      <c r="D110" s="381" t="s">
        <v>60</v>
      </c>
      <c r="E110" s="382" t="s">
        <v>31</v>
      </c>
      <c r="F110" s="383">
        <f>IF(F109=0,F107,F109)</f>
        <v>0</v>
      </c>
      <c r="G110" s="384"/>
      <c r="H110" s="385"/>
      <c r="I110" s="386"/>
      <c r="J110" s="386"/>
      <c r="K110" s="387"/>
      <c r="L110" s="388">
        <f t="shared" ref="L110:W110" si="188">L109+H110</f>
        <v>0</v>
      </c>
      <c r="M110" s="388">
        <f t="shared" si="188"/>
        <v>0</v>
      </c>
      <c r="N110" s="389">
        <f t="shared" si="188"/>
        <v>0</v>
      </c>
      <c r="O110" s="390">
        <f t="shared" si="188"/>
        <v>0</v>
      </c>
      <c r="P110" s="391">
        <f t="shared" si="188"/>
        <v>0</v>
      </c>
      <c r="Q110" s="388">
        <f t="shared" si="188"/>
        <v>0</v>
      </c>
      <c r="R110" s="388">
        <f t="shared" si="188"/>
        <v>0</v>
      </c>
      <c r="S110" s="390">
        <f t="shared" si="188"/>
        <v>0</v>
      </c>
      <c r="T110" s="391">
        <f t="shared" si="188"/>
        <v>0</v>
      </c>
      <c r="U110" s="388">
        <f t="shared" si="188"/>
        <v>0</v>
      </c>
      <c r="V110" s="388">
        <f t="shared" si="188"/>
        <v>0</v>
      </c>
      <c r="W110" s="390">
        <f t="shared" si="188"/>
        <v>0</v>
      </c>
      <c r="X110" s="391">
        <f t="shared" ref="X110:BC110" si="189">X109+T110</f>
        <v>0</v>
      </c>
      <c r="Y110" s="388">
        <f t="shared" si="189"/>
        <v>0</v>
      </c>
      <c r="Z110" s="388">
        <f t="shared" si="189"/>
        <v>0</v>
      </c>
      <c r="AA110" s="390">
        <f t="shared" si="189"/>
        <v>0</v>
      </c>
      <c r="AB110" s="391">
        <f t="shared" si="189"/>
        <v>0</v>
      </c>
      <c r="AC110" s="388">
        <f t="shared" si="189"/>
        <v>0</v>
      </c>
      <c r="AD110" s="388">
        <f t="shared" si="189"/>
        <v>0</v>
      </c>
      <c r="AE110" s="390">
        <f t="shared" si="189"/>
        <v>0</v>
      </c>
      <c r="AF110" s="391">
        <f t="shared" si="189"/>
        <v>0</v>
      </c>
      <c r="AG110" s="388">
        <f t="shared" si="189"/>
        <v>0</v>
      </c>
      <c r="AH110" s="388">
        <f t="shared" si="189"/>
        <v>0</v>
      </c>
      <c r="AI110" s="390">
        <f t="shared" si="189"/>
        <v>0</v>
      </c>
      <c r="AJ110" s="391">
        <f t="shared" si="189"/>
        <v>0</v>
      </c>
      <c r="AK110" s="388">
        <f t="shared" si="189"/>
        <v>0</v>
      </c>
      <c r="AL110" s="388">
        <f t="shared" si="189"/>
        <v>0</v>
      </c>
      <c r="AM110" s="390">
        <f t="shared" si="189"/>
        <v>0</v>
      </c>
      <c r="AN110" s="391">
        <f t="shared" si="189"/>
        <v>0</v>
      </c>
      <c r="AO110" s="388">
        <f t="shared" si="189"/>
        <v>0</v>
      </c>
      <c r="AP110" s="388">
        <f t="shared" si="189"/>
        <v>0</v>
      </c>
      <c r="AQ110" s="390">
        <f t="shared" si="189"/>
        <v>0</v>
      </c>
      <c r="AR110" s="391">
        <f t="shared" si="189"/>
        <v>0</v>
      </c>
      <c r="AS110" s="388">
        <f t="shared" si="189"/>
        <v>0</v>
      </c>
      <c r="AT110" s="388">
        <f t="shared" si="189"/>
        <v>0</v>
      </c>
      <c r="AU110" s="390">
        <f t="shared" si="189"/>
        <v>0</v>
      </c>
      <c r="AV110" s="391">
        <f t="shared" si="189"/>
        <v>0</v>
      </c>
      <c r="AW110" s="388">
        <f t="shared" si="189"/>
        <v>0</v>
      </c>
      <c r="AX110" s="388">
        <f t="shared" si="189"/>
        <v>0</v>
      </c>
      <c r="AY110" s="390">
        <f t="shared" si="189"/>
        <v>0</v>
      </c>
      <c r="AZ110" s="391">
        <f t="shared" si="189"/>
        <v>0</v>
      </c>
      <c r="BA110" s="388">
        <f t="shared" si="189"/>
        <v>0</v>
      </c>
      <c r="BB110" s="388">
        <f t="shared" si="189"/>
        <v>0</v>
      </c>
      <c r="BC110" s="390">
        <f t="shared" si="189"/>
        <v>0</v>
      </c>
      <c r="BD110" s="391">
        <f t="shared" ref="BD110:CI110" si="190">BD109+AZ110</f>
        <v>0</v>
      </c>
      <c r="BE110" s="388">
        <f t="shared" si="190"/>
        <v>0</v>
      </c>
      <c r="BF110" s="388">
        <f t="shared" si="190"/>
        <v>0</v>
      </c>
      <c r="BG110" s="390">
        <f t="shared" si="190"/>
        <v>0</v>
      </c>
      <c r="BH110" s="391">
        <f t="shared" si="190"/>
        <v>0</v>
      </c>
      <c r="BI110" s="388">
        <f t="shared" si="190"/>
        <v>0</v>
      </c>
      <c r="BJ110" s="388">
        <f t="shared" si="190"/>
        <v>0</v>
      </c>
      <c r="BK110" s="390">
        <f t="shared" si="190"/>
        <v>0</v>
      </c>
      <c r="BL110" s="391">
        <f t="shared" si="190"/>
        <v>0</v>
      </c>
      <c r="BM110" s="388">
        <f t="shared" si="190"/>
        <v>0</v>
      </c>
      <c r="BN110" s="388">
        <f t="shared" si="190"/>
        <v>0</v>
      </c>
      <c r="BO110" s="390">
        <f t="shared" si="190"/>
        <v>0</v>
      </c>
      <c r="BP110" s="391">
        <f t="shared" si="190"/>
        <v>0</v>
      </c>
      <c r="BQ110" s="388">
        <f t="shared" si="190"/>
        <v>0</v>
      </c>
      <c r="BR110" s="388">
        <f t="shared" si="190"/>
        <v>0</v>
      </c>
      <c r="BS110" s="390">
        <f t="shared" si="190"/>
        <v>0</v>
      </c>
      <c r="BT110" s="391">
        <f t="shared" si="190"/>
        <v>0</v>
      </c>
      <c r="BU110" s="388">
        <f t="shared" si="190"/>
        <v>0</v>
      </c>
      <c r="BV110" s="388">
        <f t="shared" si="190"/>
        <v>0</v>
      </c>
      <c r="BW110" s="390">
        <f t="shared" si="190"/>
        <v>0</v>
      </c>
      <c r="BX110" s="391">
        <f t="shared" si="190"/>
        <v>0</v>
      </c>
      <c r="BY110" s="388">
        <f t="shared" si="190"/>
        <v>0</v>
      </c>
      <c r="BZ110" s="388">
        <f t="shared" si="190"/>
        <v>0</v>
      </c>
      <c r="CA110" s="390">
        <f t="shared" si="190"/>
        <v>0</v>
      </c>
      <c r="CB110" s="391">
        <f t="shared" si="190"/>
        <v>0</v>
      </c>
      <c r="CC110" s="388">
        <f t="shared" si="190"/>
        <v>0</v>
      </c>
      <c r="CD110" s="388">
        <f t="shared" si="190"/>
        <v>0</v>
      </c>
      <c r="CE110" s="390">
        <f t="shared" si="190"/>
        <v>0</v>
      </c>
      <c r="CF110" s="391">
        <f t="shared" si="190"/>
        <v>0</v>
      </c>
      <c r="CG110" s="388">
        <f t="shared" si="190"/>
        <v>0</v>
      </c>
      <c r="CH110" s="388">
        <f t="shared" si="190"/>
        <v>0</v>
      </c>
      <c r="CI110" s="390">
        <f t="shared" si="190"/>
        <v>0</v>
      </c>
      <c r="CJ110" s="391">
        <f t="shared" ref="CJ110:DC110" si="191">CJ109+CF110</f>
        <v>0</v>
      </c>
      <c r="CK110" s="388">
        <f t="shared" si="191"/>
        <v>0</v>
      </c>
      <c r="CL110" s="388">
        <f t="shared" si="191"/>
        <v>0</v>
      </c>
      <c r="CM110" s="390">
        <f t="shared" si="191"/>
        <v>0</v>
      </c>
      <c r="CN110" s="391">
        <f t="shared" si="191"/>
        <v>0</v>
      </c>
      <c r="CO110" s="388">
        <f t="shared" si="191"/>
        <v>0</v>
      </c>
      <c r="CP110" s="388">
        <f t="shared" si="191"/>
        <v>0</v>
      </c>
      <c r="CQ110" s="390">
        <f t="shared" si="191"/>
        <v>0</v>
      </c>
      <c r="CR110" s="391">
        <f t="shared" si="191"/>
        <v>0</v>
      </c>
      <c r="CS110" s="388">
        <f t="shared" si="191"/>
        <v>0</v>
      </c>
      <c r="CT110" s="388">
        <f t="shared" si="191"/>
        <v>0</v>
      </c>
      <c r="CU110" s="390">
        <f t="shared" si="191"/>
        <v>0</v>
      </c>
      <c r="CV110" s="391">
        <f t="shared" si="191"/>
        <v>0</v>
      </c>
      <c r="CW110" s="388">
        <f t="shared" si="191"/>
        <v>0</v>
      </c>
      <c r="CX110" s="388">
        <f t="shared" si="191"/>
        <v>0</v>
      </c>
      <c r="CY110" s="390">
        <f t="shared" si="191"/>
        <v>0</v>
      </c>
      <c r="CZ110" s="391">
        <f t="shared" si="191"/>
        <v>0</v>
      </c>
      <c r="DA110" s="388">
        <f t="shared" si="191"/>
        <v>0</v>
      </c>
      <c r="DB110" s="388">
        <f t="shared" si="191"/>
        <v>0</v>
      </c>
      <c r="DC110" s="390">
        <f t="shared" si="191"/>
        <v>0</v>
      </c>
      <c r="DD110"/>
      <c r="DE110"/>
      <c r="DF110"/>
      <c r="DG110"/>
      <c r="DH110"/>
      <c r="DI110"/>
      <c r="DJ110"/>
      <c r="DK110"/>
    </row>
    <row r="111" spans="2:115" ht="12.75" customHeight="1">
      <c r="B111" s="340">
        <v>25</v>
      </c>
      <c r="C111" s="392">
        <f>QCI!C39</f>
        <v>0</v>
      </c>
      <c r="D111" s="342" t="s">
        <v>58</v>
      </c>
      <c r="E111" s="343" t="s">
        <v>28</v>
      </c>
      <c r="F111" s="344">
        <f>QCI!Y39</f>
        <v>0</v>
      </c>
      <c r="G111" s="345">
        <f>CronogFF!G40</f>
        <v>0</v>
      </c>
      <c r="H111" s="346"/>
      <c r="I111" s="347"/>
      <c r="J111" s="347"/>
      <c r="K111" s="348"/>
      <c r="L111" s="349">
        <f>CronogFF!H40</f>
        <v>0</v>
      </c>
      <c r="M111" s="350">
        <f>L111*QCI!$Y39*QCI!$R39/100</f>
        <v>0</v>
      </c>
      <c r="N111" s="351">
        <f>L111/100*QCI!$Y39*(QCI!$U39+QCI!$W39)</f>
        <v>0</v>
      </c>
      <c r="O111" s="352">
        <f>M111+N111</f>
        <v>0</v>
      </c>
      <c r="P111" s="353">
        <f>CronogFF!L40</f>
        <v>0</v>
      </c>
      <c r="Q111" s="354">
        <f>P111*QCI!$Y39*QCI!$R39/100</f>
        <v>0</v>
      </c>
      <c r="R111" s="354">
        <f>P111/100*QCI!$Y39*(QCI!$U39+QCI!$W39)</f>
        <v>0</v>
      </c>
      <c r="S111" s="355">
        <f>Q111+R111</f>
        <v>0</v>
      </c>
      <c r="T111" s="353">
        <f>CronogFF!P40</f>
        <v>0</v>
      </c>
      <c r="U111" s="354">
        <f>T111*QCI!$Y39*QCI!$R39/100</f>
        <v>0</v>
      </c>
      <c r="V111" s="354">
        <f>T111/100*QCI!$Y39*(QCI!$U39+QCI!$W39)</f>
        <v>0</v>
      </c>
      <c r="W111" s="355">
        <f>U111+V111</f>
        <v>0</v>
      </c>
      <c r="X111" s="353">
        <f>CronogFF!T40</f>
        <v>0</v>
      </c>
      <c r="Y111" s="354">
        <f>X111*QCI!$Y39*QCI!$R39/100</f>
        <v>0</v>
      </c>
      <c r="Z111" s="354">
        <f>X111/100*QCI!$Y39*(QCI!$U39+QCI!$W39)</f>
        <v>0</v>
      </c>
      <c r="AA111" s="355">
        <f>Y111+Z111</f>
        <v>0</v>
      </c>
      <c r="AB111" s="353">
        <f>CronogFF!X40</f>
        <v>0</v>
      </c>
      <c r="AC111" s="354">
        <f>AB111*QCI!$Y39*QCI!$R39/100</f>
        <v>0</v>
      </c>
      <c r="AD111" s="354">
        <f>AB111/100*QCI!$Y39*(QCI!$U39+QCI!$W39)</f>
        <v>0</v>
      </c>
      <c r="AE111" s="355">
        <f>AC111+AD111</f>
        <v>0</v>
      </c>
      <c r="AF111" s="353">
        <f>CronogFF!AB40</f>
        <v>0</v>
      </c>
      <c r="AG111" s="354">
        <f>AF111*QCI!$Y39*QCI!$R39/100</f>
        <v>0</v>
      </c>
      <c r="AH111" s="354">
        <f>AF111/100*QCI!$Y39*(QCI!$U39+QCI!$W39)</f>
        <v>0</v>
      </c>
      <c r="AI111" s="355">
        <f>AG111+AH111</f>
        <v>0</v>
      </c>
      <c r="AJ111" s="353">
        <f>CronogFF!AF40</f>
        <v>0</v>
      </c>
      <c r="AK111" s="354">
        <f>AJ111*QCI!$Y39*QCI!$R39/100</f>
        <v>0</v>
      </c>
      <c r="AL111" s="354">
        <f>AJ111/100*QCI!$Y39*(QCI!$U39+QCI!$W39)</f>
        <v>0</v>
      </c>
      <c r="AM111" s="355">
        <f>AK111+AL111</f>
        <v>0</v>
      </c>
      <c r="AN111" s="353">
        <f>CronogFF!AJ40</f>
        <v>0</v>
      </c>
      <c r="AO111" s="354">
        <f>AN111*QCI!$Y39*QCI!$R39/100</f>
        <v>0</v>
      </c>
      <c r="AP111" s="354">
        <f>AN111/100*QCI!$Y39*(QCI!$U39+QCI!$W39)</f>
        <v>0</v>
      </c>
      <c r="AQ111" s="355">
        <f>AO111+AP111</f>
        <v>0</v>
      </c>
      <c r="AR111" s="353">
        <f>CronogFF!AN40</f>
        <v>0</v>
      </c>
      <c r="AS111" s="354">
        <f>AR111*QCI!$Y39*QCI!$R39/100</f>
        <v>0</v>
      </c>
      <c r="AT111" s="354">
        <f>AR111/100*QCI!$Y39*(QCI!$U39+QCI!$W39)</f>
        <v>0</v>
      </c>
      <c r="AU111" s="355">
        <f>AS111+AT111</f>
        <v>0</v>
      </c>
      <c r="AV111" s="353">
        <f>CronogFF!AR40</f>
        <v>0</v>
      </c>
      <c r="AW111" s="354">
        <f>AV111*QCI!$Y39*QCI!$R39/100</f>
        <v>0</v>
      </c>
      <c r="AX111" s="354">
        <f>AV111/100*QCI!$Y39*(QCI!$U39+QCI!$W39)</f>
        <v>0</v>
      </c>
      <c r="AY111" s="355">
        <f>AW111+AX111</f>
        <v>0</v>
      </c>
      <c r="AZ111" s="353">
        <f>CronogFF!AV40</f>
        <v>0</v>
      </c>
      <c r="BA111" s="354">
        <f>AZ111*QCI!$Y39*QCI!$R39/100</f>
        <v>0</v>
      </c>
      <c r="BB111" s="354">
        <f>AZ111/100*QCI!$Y39*(QCI!$U39+QCI!$W39)</f>
        <v>0</v>
      </c>
      <c r="BC111" s="355">
        <f>BA111+BB111</f>
        <v>0</v>
      </c>
      <c r="BD111" s="353">
        <f>CronogFF!AZ40</f>
        <v>0</v>
      </c>
      <c r="BE111" s="354">
        <f>BD111*QCI!$Y39*QCI!$R39/100</f>
        <v>0</v>
      </c>
      <c r="BF111" s="354">
        <f>BD111/100*QCI!$Y39*(QCI!$U39+QCI!$W39)</f>
        <v>0</v>
      </c>
      <c r="BG111" s="355">
        <f>BE111+BF111</f>
        <v>0</v>
      </c>
      <c r="BH111" s="353">
        <f>CronogFF!BD40</f>
        <v>0</v>
      </c>
      <c r="BI111" s="354">
        <f>BH111*QCI!$Y39*QCI!$R39/100</f>
        <v>0</v>
      </c>
      <c r="BJ111" s="354">
        <f>BH111/100*QCI!$Y39*(QCI!$U39+QCI!$W39)</f>
        <v>0</v>
      </c>
      <c r="BK111" s="355">
        <f>BI111+BJ111</f>
        <v>0</v>
      </c>
      <c r="BL111" s="353">
        <f>CronogFF!BH40</f>
        <v>0</v>
      </c>
      <c r="BM111" s="354">
        <f>BL111*QCI!$Y39*QCI!$R39/100</f>
        <v>0</v>
      </c>
      <c r="BN111" s="354">
        <f>BL111/100*QCI!$Y39*(QCI!$U39+QCI!$W39)</f>
        <v>0</v>
      </c>
      <c r="BO111" s="355">
        <f>BM111+BN111</f>
        <v>0</v>
      </c>
      <c r="BP111" s="353">
        <f>CronogFF!BL40</f>
        <v>0</v>
      </c>
      <c r="BQ111" s="354">
        <f>BP111*QCI!$Y39*QCI!$R39/100</f>
        <v>0</v>
      </c>
      <c r="BR111" s="354">
        <f>BP111/100*QCI!$Y39*(QCI!$U39+QCI!$W39)</f>
        <v>0</v>
      </c>
      <c r="BS111" s="355">
        <f>BQ111+BR111</f>
        <v>0</v>
      </c>
      <c r="BT111" s="353">
        <f>CronogFF!BP40</f>
        <v>0</v>
      </c>
      <c r="BU111" s="354">
        <f>BT111*QCI!$Y39*QCI!$R39/100</f>
        <v>0</v>
      </c>
      <c r="BV111" s="354">
        <f>BT111/100*QCI!$Y39*(QCI!$U39+QCI!$W39)</f>
        <v>0</v>
      </c>
      <c r="BW111" s="355">
        <f>BU111+BV111</f>
        <v>0</v>
      </c>
      <c r="BX111" s="353">
        <f>CronogFF!BT40</f>
        <v>0</v>
      </c>
      <c r="BY111" s="354">
        <f>BX111*QCI!$Y39*QCI!$R39/100</f>
        <v>0</v>
      </c>
      <c r="BZ111" s="354">
        <f>BX111/100*QCI!$Y39*(QCI!$U39+QCI!$W39)</f>
        <v>0</v>
      </c>
      <c r="CA111" s="355">
        <f>BY111+BZ111</f>
        <v>0</v>
      </c>
      <c r="CB111" s="353">
        <f>CronogFF!BX40</f>
        <v>0</v>
      </c>
      <c r="CC111" s="354">
        <f>CB111*QCI!$Y39*QCI!$R39/100</f>
        <v>0</v>
      </c>
      <c r="CD111" s="354">
        <f>CB111/100*QCI!$Y39*(QCI!$U39+QCI!$W39)</f>
        <v>0</v>
      </c>
      <c r="CE111" s="355">
        <f>CC111+CD111</f>
        <v>0</v>
      </c>
      <c r="CF111" s="353">
        <f>CronogFF!CB40</f>
        <v>0</v>
      </c>
      <c r="CG111" s="354">
        <f>CF111*QCI!$Y39*QCI!$R39/100</f>
        <v>0</v>
      </c>
      <c r="CH111" s="354">
        <f>CF111/100*QCI!$Y39*(QCI!$U39+QCI!$W39)</f>
        <v>0</v>
      </c>
      <c r="CI111" s="355">
        <f>CG111+CH111</f>
        <v>0</v>
      </c>
      <c r="CJ111" s="353">
        <f>CronogFF!CF40</f>
        <v>0</v>
      </c>
      <c r="CK111" s="354">
        <f>CJ111*QCI!$Y39*QCI!$R39/100</f>
        <v>0</v>
      </c>
      <c r="CL111" s="354">
        <f>CJ111/100*QCI!$Y39*(QCI!$U39+QCI!$W39)</f>
        <v>0</v>
      </c>
      <c r="CM111" s="355">
        <f>CK111+CL111</f>
        <v>0</v>
      </c>
      <c r="CN111" s="353">
        <f>CronogFF!CJ40</f>
        <v>0</v>
      </c>
      <c r="CO111" s="354">
        <f>CN111*QCI!$Y39*QCI!$R39/100</f>
        <v>0</v>
      </c>
      <c r="CP111" s="354">
        <f>CN111/100*QCI!$Y39*(QCI!$U39+QCI!$W39)</f>
        <v>0</v>
      </c>
      <c r="CQ111" s="355">
        <f>CO111+CP111</f>
        <v>0</v>
      </c>
      <c r="CR111" s="353">
        <f>CronogFF!CN40</f>
        <v>0</v>
      </c>
      <c r="CS111" s="354">
        <f>CR111*QCI!$Y39*QCI!$R39/100</f>
        <v>0</v>
      </c>
      <c r="CT111" s="354">
        <f>CR111/100*QCI!$Y39*(QCI!$U39+QCI!$W39)</f>
        <v>0</v>
      </c>
      <c r="CU111" s="355">
        <f>CS111+CT111</f>
        <v>0</v>
      </c>
      <c r="CV111" s="353">
        <f>CronogFF!CR40</f>
        <v>0</v>
      </c>
      <c r="CW111" s="354">
        <f>CV111*QCI!$Y39*QCI!$R39/100</f>
        <v>0</v>
      </c>
      <c r="CX111" s="354">
        <f>CV111/100*QCI!$Y39*(QCI!$U39+QCI!$W39)</f>
        <v>0</v>
      </c>
      <c r="CY111" s="355">
        <f>CW111+CX111</f>
        <v>0</v>
      </c>
      <c r="CZ111" s="353">
        <f>CronogFF!CV40</f>
        <v>0</v>
      </c>
      <c r="DA111" s="354">
        <f>CZ111*QCI!$Y39*QCI!$R39/100</f>
        <v>0</v>
      </c>
      <c r="DB111" s="354">
        <f>CZ111/100*QCI!$Y39*(QCI!$U39+QCI!$W39)</f>
        <v>0</v>
      </c>
      <c r="DC111" s="355">
        <f>DA111+DB111</f>
        <v>0</v>
      </c>
      <c r="DD111"/>
      <c r="DE111"/>
      <c r="DF111"/>
      <c r="DG111"/>
      <c r="DH111"/>
      <c r="DI111"/>
      <c r="DJ111"/>
      <c r="DK111"/>
    </row>
    <row r="112" spans="2:115" ht="12.75" customHeight="1">
      <c r="B112" s="356"/>
      <c r="C112" s="357"/>
      <c r="D112" s="358" t="s">
        <v>58</v>
      </c>
      <c r="E112" s="359" t="s">
        <v>29</v>
      </c>
      <c r="F112" s="360">
        <f>IF(F113&lt;&gt;0,F111-F113,0)</f>
        <v>0</v>
      </c>
      <c r="G112" s="361"/>
      <c r="H112" s="362"/>
      <c r="I112" s="363"/>
      <c r="J112" s="363"/>
      <c r="K112" s="364"/>
      <c r="L112" s="365">
        <f t="shared" ref="L112:W112" si="192">L111+H112</f>
        <v>0</v>
      </c>
      <c r="M112" s="365">
        <f t="shared" si="192"/>
        <v>0</v>
      </c>
      <c r="N112" s="366">
        <f t="shared" si="192"/>
        <v>0</v>
      </c>
      <c r="O112" s="367">
        <f t="shared" si="192"/>
        <v>0</v>
      </c>
      <c r="P112" s="368">
        <f t="shared" si="192"/>
        <v>0</v>
      </c>
      <c r="Q112" s="369">
        <f t="shared" si="192"/>
        <v>0</v>
      </c>
      <c r="R112" s="370">
        <f t="shared" si="192"/>
        <v>0</v>
      </c>
      <c r="S112" s="371">
        <f t="shared" si="192"/>
        <v>0</v>
      </c>
      <c r="T112" s="368">
        <f t="shared" si="192"/>
        <v>0</v>
      </c>
      <c r="U112" s="369">
        <f t="shared" si="192"/>
        <v>0</v>
      </c>
      <c r="V112" s="370">
        <f t="shared" si="192"/>
        <v>0</v>
      </c>
      <c r="W112" s="371">
        <f t="shared" si="192"/>
        <v>0</v>
      </c>
      <c r="X112" s="368">
        <f t="shared" ref="X112:BC112" si="193">X111+T112</f>
        <v>0</v>
      </c>
      <c r="Y112" s="369">
        <f t="shared" si="193"/>
        <v>0</v>
      </c>
      <c r="Z112" s="370">
        <f t="shared" si="193"/>
        <v>0</v>
      </c>
      <c r="AA112" s="371">
        <f t="shared" si="193"/>
        <v>0</v>
      </c>
      <c r="AB112" s="368">
        <f t="shared" si="193"/>
        <v>0</v>
      </c>
      <c r="AC112" s="369">
        <f t="shared" si="193"/>
        <v>0</v>
      </c>
      <c r="AD112" s="370">
        <f t="shared" si="193"/>
        <v>0</v>
      </c>
      <c r="AE112" s="371">
        <f t="shared" si="193"/>
        <v>0</v>
      </c>
      <c r="AF112" s="368">
        <f t="shared" si="193"/>
        <v>0</v>
      </c>
      <c r="AG112" s="369">
        <f t="shared" si="193"/>
        <v>0</v>
      </c>
      <c r="AH112" s="370">
        <f t="shared" si="193"/>
        <v>0</v>
      </c>
      <c r="AI112" s="371">
        <f t="shared" si="193"/>
        <v>0</v>
      </c>
      <c r="AJ112" s="368">
        <f t="shared" si="193"/>
        <v>0</v>
      </c>
      <c r="AK112" s="369">
        <f t="shared" si="193"/>
        <v>0</v>
      </c>
      <c r="AL112" s="370">
        <f t="shared" si="193"/>
        <v>0</v>
      </c>
      <c r="AM112" s="371">
        <f t="shared" si="193"/>
        <v>0</v>
      </c>
      <c r="AN112" s="368">
        <f t="shared" si="193"/>
        <v>0</v>
      </c>
      <c r="AO112" s="369">
        <f t="shared" si="193"/>
        <v>0</v>
      </c>
      <c r="AP112" s="370">
        <f t="shared" si="193"/>
        <v>0</v>
      </c>
      <c r="AQ112" s="371">
        <f t="shared" si="193"/>
        <v>0</v>
      </c>
      <c r="AR112" s="368">
        <f t="shared" si="193"/>
        <v>0</v>
      </c>
      <c r="AS112" s="369">
        <f t="shared" si="193"/>
        <v>0</v>
      </c>
      <c r="AT112" s="370">
        <f t="shared" si="193"/>
        <v>0</v>
      </c>
      <c r="AU112" s="371">
        <f t="shared" si="193"/>
        <v>0</v>
      </c>
      <c r="AV112" s="368">
        <f t="shared" si="193"/>
        <v>0</v>
      </c>
      <c r="AW112" s="369">
        <f t="shared" si="193"/>
        <v>0</v>
      </c>
      <c r="AX112" s="370">
        <f t="shared" si="193"/>
        <v>0</v>
      </c>
      <c r="AY112" s="371">
        <f t="shared" si="193"/>
        <v>0</v>
      </c>
      <c r="AZ112" s="368">
        <f t="shared" si="193"/>
        <v>0</v>
      </c>
      <c r="BA112" s="369">
        <f t="shared" si="193"/>
        <v>0</v>
      </c>
      <c r="BB112" s="370">
        <f t="shared" si="193"/>
        <v>0</v>
      </c>
      <c r="BC112" s="371">
        <f t="shared" si="193"/>
        <v>0</v>
      </c>
      <c r="BD112" s="368">
        <f t="shared" ref="BD112:CI112" si="194">BD111+AZ112</f>
        <v>0</v>
      </c>
      <c r="BE112" s="369">
        <f t="shared" si="194"/>
        <v>0</v>
      </c>
      <c r="BF112" s="370">
        <f t="shared" si="194"/>
        <v>0</v>
      </c>
      <c r="BG112" s="371">
        <f t="shared" si="194"/>
        <v>0</v>
      </c>
      <c r="BH112" s="368">
        <f t="shared" si="194"/>
        <v>0</v>
      </c>
      <c r="BI112" s="369">
        <f t="shared" si="194"/>
        <v>0</v>
      </c>
      <c r="BJ112" s="370">
        <f t="shared" si="194"/>
        <v>0</v>
      </c>
      <c r="BK112" s="371">
        <f t="shared" si="194"/>
        <v>0</v>
      </c>
      <c r="BL112" s="368">
        <f t="shared" si="194"/>
        <v>0</v>
      </c>
      <c r="BM112" s="369">
        <f t="shared" si="194"/>
        <v>0</v>
      </c>
      <c r="BN112" s="370">
        <f t="shared" si="194"/>
        <v>0</v>
      </c>
      <c r="BO112" s="371">
        <f t="shared" si="194"/>
        <v>0</v>
      </c>
      <c r="BP112" s="368">
        <f t="shared" si="194"/>
        <v>0</v>
      </c>
      <c r="BQ112" s="369">
        <f t="shared" si="194"/>
        <v>0</v>
      </c>
      <c r="BR112" s="370">
        <f t="shared" si="194"/>
        <v>0</v>
      </c>
      <c r="BS112" s="371">
        <f t="shared" si="194"/>
        <v>0</v>
      </c>
      <c r="BT112" s="368">
        <f t="shared" si="194"/>
        <v>0</v>
      </c>
      <c r="BU112" s="369">
        <f t="shared" si="194"/>
        <v>0</v>
      </c>
      <c r="BV112" s="370">
        <f t="shared" si="194"/>
        <v>0</v>
      </c>
      <c r="BW112" s="371">
        <f t="shared" si="194"/>
        <v>0</v>
      </c>
      <c r="BX112" s="368">
        <f t="shared" si="194"/>
        <v>0</v>
      </c>
      <c r="BY112" s="369">
        <f t="shared" si="194"/>
        <v>0</v>
      </c>
      <c r="BZ112" s="370">
        <f t="shared" si="194"/>
        <v>0</v>
      </c>
      <c r="CA112" s="371">
        <f t="shared" si="194"/>
        <v>0</v>
      </c>
      <c r="CB112" s="368">
        <f t="shared" si="194"/>
        <v>0</v>
      </c>
      <c r="CC112" s="369">
        <f t="shared" si="194"/>
        <v>0</v>
      </c>
      <c r="CD112" s="370">
        <f t="shared" si="194"/>
        <v>0</v>
      </c>
      <c r="CE112" s="371">
        <f t="shared" si="194"/>
        <v>0</v>
      </c>
      <c r="CF112" s="368">
        <f t="shared" si="194"/>
        <v>0</v>
      </c>
      <c r="CG112" s="369">
        <f t="shared" si="194"/>
        <v>0</v>
      </c>
      <c r="CH112" s="370">
        <f t="shared" si="194"/>
        <v>0</v>
      </c>
      <c r="CI112" s="371">
        <f t="shared" si="194"/>
        <v>0</v>
      </c>
      <c r="CJ112" s="368">
        <f t="shared" ref="CJ112:DC112" si="195">CJ111+CF112</f>
        <v>0</v>
      </c>
      <c r="CK112" s="369">
        <f t="shared" si="195"/>
        <v>0</v>
      </c>
      <c r="CL112" s="370">
        <f t="shared" si="195"/>
        <v>0</v>
      </c>
      <c r="CM112" s="371">
        <f t="shared" si="195"/>
        <v>0</v>
      </c>
      <c r="CN112" s="368">
        <f t="shared" si="195"/>
        <v>0</v>
      </c>
      <c r="CO112" s="369">
        <f t="shared" si="195"/>
        <v>0</v>
      </c>
      <c r="CP112" s="370">
        <f t="shared" si="195"/>
        <v>0</v>
      </c>
      <c r="CQ112" s="371">
        <f t="shared" si="195"/>
        <v>0</v>
      </c>
      <c r="CR112" s="368">
        <f t="shared" si="195"/>
        <v>0</v>
      </c>
      <c r="CS112" s="369">
        <f t="shared" si="195"/>
        <v>0</v>
      </c>
      <c r="CT112" s="370">
        <f t="shared" si="195"/>
        <v>0</v>
      </c>
      <c r="CU112" s="371">
        <f t="shared" si="195"/>
        <v>0</v>
      </c>
      <c r="CV112" s="368">
        <f t="shared" si="195"/>
        <v>0</v>
      </c>
      <c r="CW112" s="369">
        <f t="shared" si="195"/>
        <v>0</v>
      </c>
      <c r="CX112" s="370">
        <f t="shared" si="195"/>
        <v>0</v>
      </c>
      <c r="CY112" s="371">
        <f t="shared" si="195"/>
        <v>0</v>
      </c>
      <c r="CZ112" s="368">
        <f t="shared" si="195"/>
        <v>0</v>
      </c>
      <c r="DA112" s="369">
        <f t="shared" si="195"/>
        <v>0</v>
      </c>
      <c r="DB112" s="370">
        <f t="shared" si="195"/>
        <v>0</v>
      </c>
      <c r="DC112" s="371">
        <f t="shared" si="195"/>
        <v>0</v>
      </c>
      <c r="DD112"/>
      <c r="DE112"/>
      <c r="DF112"/>
      <c r="DG112"/>
      <c r="DH112"/>
      <c r="DI112"/>
      <c r="DJ112"/>
      <c r="DK112"/>
    </row>
    <row r="113" spans="2:115" ht="12.75" customHeight="1">
      <c r="B113" s="356"/>
      <c r="C113" s="357"/>
      <c r="D113" s="372" t="s">
        <v>59</v>
      </c>
      <c r="E113" s="373" t="s">
        <v>30</v>
      </c>
      <c r="F113" s="75"/>
      <c r="G113" s="374">
        <f>IF(F113=0,0,F113/F$115)</f>
        <v>0</v>
      </c>
      <c r="H113" s="375"/>
      <c r="I113" s="376"/>
      <c r="J113" s="376"/>
      <c r="K113" s="377"/>
      <c r="L113" s="378">
        <f>IF(O113&lt;&gt;0,(O113/$F113)*100,0)</f>
        <v>0</v>
      </c>
      <c r="M113" s="378">
        <f>ROUND(O113*QCI!$R$15,2)</f>
        <v>0</v>
      </c>
      <c r="N113" s="379">
        <f>O113-M113</f>
        <v>0</v>
      </c>
      <c r="O113" s="77"/>
      <c r="P113" s="380">
        <f>IF(S113&lt;&gt;0,(S113/$F113)*100,0)</f>
        <v>0</v>
      </c>
      <c r="Q113" s="378">
        <f>ROUND(S113*QCI!$R$15,2)</f>
        <v>0</v>
      </c>
      <c r="R113" s="378">
        <f>S113-Q113</f>
        <v>0</v>
      </c>
      <c r="S113" s="77"/>
      <c r="T113" s="380">
        <f>IF(W113&lt;&gt;0,(W113/$F113)*100,0)</f>
        <v>0</v>
      </c>
      <c r="U113" s="378">
        <f>ROUND(W113*QCI!$R$15,2)</f>
        <v>0</v>
      </c>
      <c r="V113" s="378">
        <f>W113-U113</f>
        <v>0</v>
      </c>
      <c r="W113" s="77"/>
      <c r="X113" s="380">
        <f>IF(AA113&lt;&gt;0,(AA113/$F113)*100,0)</f>
        <v>0</v>
      </c>
      <c r="Y113" s="378">
        <f>ROUND(AA113*QCI!$R$15,2)</f>
        <v>0</v>
      </c>
      <c r="Z113" s="378">
        <f>AA113-Y113</f>
        <v>0</v>
      </c>
      <c r="AA113" s="77"/>
      <c r="AB113" s="380">
        <f>IF(AE113&lt;&gt;0,(AE113/$F113)*100,0)</f>
        <v>0</v>
      </c>
      <c r="AC113" s="378">
        <f>ROUND(AE113*QCI!$R$15,2)</f>
        <v>0</v>
      </c>
      <c r="AD113" s="378">
        <f>AE113-AC113</f>
        <v>0</v>
      </c>
      <c r="AE113" s="77"/>
      <c r="AF113" s="380">
        <f>IF(AI113&lt;&gt;0,(AI113/$F113)*100,0)</f>
        <v>0</v>
      </c>
      <c r="AG113" s="378">
        <f>ROUND(AI113*QCI!$R$15,2)</f>
        <v>0</v>
      </c>
      <c r="AH113" s="378">
        <f>AI113-AG113</f>
        <v>0</v>
      </c>
      <c r="AI113" s="77"/>
      <c r="AJ113" s="380">
        <f>IF(AM113&lt;&gt;0,(AM113/$F113)*100,0)</f>
        <v>0</v>
      </c>
      <c r="AK113" s="378">
        <f>ROUND(AM113*QCI!$R$15,2)</f>
        <v>0</v>
      </c>
      <c r="AL113" s="378">
        <f>AM113-AK113</f>
        <v>0</v>
      </c>
      <c r="AM113" s="77"/>
      <c r="AN113" s="380">
        <f>IF(AQ113&lt;&gt;0,(AQ113/$F113)*100,0)</f>
        <v>0</v>
      </c>
      <c r="AO113" s="378">
        <f>ROUND(AQ113*QCI!$R$15,2)</f>
        <v>0</v>
      </c>
      <c r="AP113" s="378">
        <f>AQ113-AO113</f>
        <v>0</v>
      </c>
      <c r="AQ113" s="77"/>
      <c r="AR113" s="380">
        <f>IF(AU113&lt;&gt;0,(AU113/$F113)*100,0)</f>
        <v>0</v>
      </c>
      <c r="AS113" s="378">
        <f>ROUND(AU113*QCI!$R$15,2)</f>
        <v>0</v>
      </c>
      <c r="AT113" s="378">
        <f>AU113-AS113</f>
        <v>0</v>
      </c>
      <c r="AU113" s="77"/>
      <c r="AV113" s="380">
        <f>IF(AY113&lt;&gt;0,(AY113/$F113)*100,0)</f>
        <v>0</v>
      </c>
      <c r="AW113" s="378">
        <f>ROUND(AY113*QCI!$R$15,2)</f>
        <v>0</v>
      </c>
      <c r="AX113" s="378">
        <f>AY113-AW113</f>
        <v>0</v>
      </c>
      <c r="AY113" s="77"/>
      <c r="AZ113" s="380">
        <f>IF(BC113&lt;&gt;0,(BC113/$F113)*100,0)</f>
        <v>0</v>
      </c>
      <c r="BA113" s="378">
        <f>ROUND(BC113*QCI!$R$15,2)</f>
        <v>0</v>
      </c>
      <c r="BB113" s="378">
        <f>BC113-BA113</f>
        <v>0</v>
      </c>
      <c r="BC113" s="77"/>
      <c r="BD113" s="380">
        <f>IF(BG113&lt;&gt;0,(BG113/$F113)*100,0)</f>
        <v>0</v>
      </c>
      <c r="BE113" s="378">
        <f>ROUND(BG113*QCI!$R$15,2)</f>
        <v>0</v>
      </c>
      <c r="BF113" s="378">
        <f>BG113-BE113</f>
        <v>0</v>
      </c>
      <c r="BG113" s="77"/>
      <c r="BH113" s="380">
        <f>IF(BK113&lt;&gt;0,(BK113/$F113)*100,0)</f>
        <v>0</v>
      </c>
      <c r="BI113" s="378">
        <f>ROUND(BK113*QCI!$R$15,2)</f>
        <v>0</v>
      </c>
      <c r="BJ113" s="378">
        <f>BK113-BI113</f>
        <v>0</v>
      </c>
      <c r="BK113" s="77"/>
      <c r="BL113" s="380">
        <f>IF(BO113&lt;&gt;0,(BO113/$F113)*100,0)</f>
        <v>0</v>
      </c>
      <c r="BM113" s="378">
        <f>ROUND(BO113*QCI!$R$15,2)</f>
        <v>0</v>
      </c>
      <c r="BN113" s="378">
        <f>BO113-BM113</f>
        <v>0</v>
      </c>
      <c r="BO113" s="77"/>
      <c r="BP113" s="380">
        <f>IF(BS113&lt;&gt;0,(BS113/$F113)*100,0)</f>
        <v>0</v>
      </c>
      <c r="BQ113" s="378">
        <f>ROUND(BS113*QCI!$R$15,2)</f>
        <v>0</v>
      </c>
      <c r="BR113" s="378">
        <f>BS113-BQ113</f>
        <v>0</v>
      </c>
      <c r="BS113" s="77"/>
      <c r="BT113" s="380">
        <f>IF(BW113&lt;&gt;0,(BW113/$F113)*100,0)</f>
        <v>0</v>
      </c>
      <c r="BU113" s="378">
        <f>ROUND(BW113*QCI!$R$15,2)</f>
        <v>0</v>
      </c>
      <c r="BV113" s="378">
        <f>BW113-BU113</f>
        <v>0</v>
      </c>
      <c r="BW113" s="77"/>
      <c r="BX113" s="380">
        <f>IF(CA113&lt;&gt;0,(CA113/$F113)*100,0)</f>
        <v>0</v>
      </c>
      <c r="BY113" s="378">
        <f>ROUND(CA113*QCI!$R$15,2)</f>
        <v>0</v>
      </c>
      <c r="BZ113" s="378">
        <f>CA113-BY113</f>
        <v>0</v>
      </c>
      <c r="CA113" s="77"/>
      <c r="CB113" s="380">
        <f>IF(CE113&lt;&gt;0,(CE113/$F113)*100,0)</f>
        <v>0</v>
      </c>
      <c r="CC113" s="378">
        <f>ROUND(CE113*QCI!$R$15,2)</f>
        <v>0</v>
      </c>
      <c r="CD113" s="378">
        <f>CE113-CC113</f>
        <v>0</v>
      </c>
      <c r="CE113" s="77"/>
      <c r="CF113" s="380">
        <f>IF(CI113&lt;&gt;0,(CI113/$F113)*100,0)</f>
        <v>0</v>
      </c>
      <c r="CG113" s="378">
        <f>ROUND(CI113*QCI!$R$15,2)</f>
        <v>0</v>
      </c>
      <c r="CH113" s="378">
        <f>CI113-CG113</f>
        <v>0</v>
      </c>
      <c r="CI113" s="77"/>
      <c r="CJ113" s="380">
        <f>IF(CM113&lt;&gt;0,(CM113/$F113)*100,0)</f>
        <v>0</v>
      </c>
      <c r="CK113" s="378">
        <f>ROUND(CM113*QCI!$R$15,2)</f>
        <v>0</v>
      </c>
      <c r="CL113" s="378">
        <f>CM113-CK113</f>
        <v>0</v>
      </c>
      <c r="CM113" s="77"/>
      <c r="CN113" s="380">
        <f>IF(CQ113&lt;&gt;0,(CQ113/$F113)*100,0)</f>
        <v>0</v>
      </c>
      <c r="CO113" s="378">
        <f>ROUND(CQ113*QCI!$R$15,2)</f>
        <v>0</v>
      </c>
      <c r="CP113" s="378">
        <f>CQ113-CO113</f>
        <v>0</v>
      </c>
      <c r="CQ113" s="77"/>
      <c r="CR113" s="380">
        <f>IF(CU113&lt;&gt;0,(CU113/$F113)*100,0)</f>
        <v>0</v>
      </c>
      <c r="CS113" s="378">
        <f>ROUND(CU113*QCI!$R$15,2)</f>
        <v>0</v>
      </c>
      <c r="CT113" s="378">
        <f>CU113-CS113</f>
        <v>0</v>
      </c>
      <c r="CU113" s="77"/>
      <c r="CV113" s="380">
        <f>IF(CY113&lt;&gt;0,(CY113/$F113)*100,0)</f>
        <v>0</v>
      </c>
      <c r="CW113" s="378">
        <f>ROUND(CY113*QCI!$R$15,2)</f>
        <v>0</v>
      </c>
      <c r="CX113" s="378">
        <f>CY113-CW113</f>
        <v>0</v>
      </c>
      <c r="CY113" s="77"/>
      <c r="CZ113" s="380">
        <f>IF(DC113&lt;&gt;0,(DC113/$F113)*100,0)</f>
        <v>0</v>
      </c>
      <c r="DA113" s="378">
        <f>ROUND(DC113*QCI!$R$15,2)</f>
        <v>0</v>
      </c>
      <c r="DB113" s="378">
        <f>DC113-DA113</f>
        <v>0</v>
      </c>
      <c r="DC113" s="77"/>
      <c r="DD113"/>
      <c r="DE113"/>
      <c r="DF113"/>
      <c r="DG113"/>
      <c r="DH113"/>
      <c r="DI113"/>
      <c r="DJ113"/>
      <c r="DK113"/>
    </row>
    <row r="114" spans="2:115" ht="12.75" customHeight="1" thickBot="1">
      <c r="B114" s="395"/>
      <c r="C114" s="396"/>
      <c r="D114" s="381" t="s">
        <v>60</v>
      </c>
      <c r="E114" s="397" t="s">
        <v>31</v>
      </c>
      <c r="F114" s="398">
        <f>IF(F113=0,F111,F113)</f>
        <v>0</v>
      </c>
      <c r="G114" s="399"/>
      <c r="H114" s="400"/>
      <c r="I114" s="401"/>
      <c r="J114" s="401"/>
      <c r="K114" s="402"/>
      <c r="L114" s="403">
        <f t="shared" ref="L114:W114" si="196">L113+H114</f>
        <v>0</v>
      </c>
      <c r="M114" s="403">
        <f t="shared" si="196"/>
        <v>0</v>
      </c>
      <c r="N114" s="404">
        <f t="shared" si="196"/>
        <v>0</v>
      </c>
      <c r="O114" s="405">
        <f t="shared" si="196"/>
        <v>0</v>
      </c>
      <c r="P114" s="406">
        <f t="shared" si="196"/>
        <v>0</v>
      </c>
      <c r="Q114" s="403">
        <f t="shared" si="196"/>
        <v>0</v>
      </c>
      <c r="R114" s="403">
        <f t="shared" si="196"/>
        <v>0</v>
      </c>
      <c r="S114" s="405">
        <f t="shared" si="196"/>
        <v>0</v>
      </c>
      <c r="T114" s="406">
        <f t="shared" si="196"/>
        <v>0</v>
      </c>
      <c r="U114" s="403">
        <f t="shared" si="196"/>
        <v>0</v>
      </c>
      <c r="V114" s="403">
        <f t="shared" si="196"/>
        <v>0</v>
      </c>
      <c r="W114" s="405">
        <f t="shared" si="196"/>
        <v>0</v>
      </c>
      <c r="X114" s="406">
        <f t="shared" ref="X114:BC114" si="197">X113+T114</f>
        <v>0</v>
      </c>
      <c r="Y114" s="403">
        <f t="shared" si="197"/>
        <v>0</v>
      </c>
      <c r="Z114" s="403">
        <f t="shared" si="197"/>
        <v>0</v>
      </c>
      <c r="AA114" s="405">
        <f t="shared" si="197"/>
        <v>0</v>
      </c>
      <c r="AB114" s="406">
        <f t="shared" si="197"/>
        <v>0</v>
      </c>
      <c r="AC114" s="403">
        <f t="shared" si="197"/>
        <v>0</v>
      </c>
      <c r="AD114" s="403">
        <f t="shared" si="197"/>
        <v>0</v>
      </c>
      <c r="AE114" s="405">
        <f t="shared" si="197"/>
        <v>0</v>
      </c>
      <c r="AF114" s="406">
        <f t="shared" si="197"/>
        <v>0</v>
      </c>
      <c r="AG114" s="403">
        <f t="shared" si="197"/>
        <v>0</v>
      </c>
      <c r="AH114" s="403">
        <f t="shared" si="197"/>
        <v>0</v>
      </c>
      <c r="AI114" s="405">
        <f t="shared" si="197"/>
        <v>0</v>
      </c>
      <c r="AJ114" s="406">
        <f t="shared" si="197"/>
        <v>0</v>
      </c>
      <c r="AK114" s="403">
        <f t="shared" si="197"/>
        <v>0</v>
      </c>
      <c r="AL114" s="403">
        <f t="shared" si="197"/>
        <v>0</v>
      </c>
      <c r="AM114" s="405">
        <f t="shared" si="197"/>
        <v>0</v>
      </c>
      <c r="AN114" s="406">
        <f t="shared" si="197"/>
        <v>0</v>
      </c>
      <c r="AO114" s="403">
        <f t="shared" si="197"/>
        <v>0</v>
      </c>
      <c r="AP114" s="403">
        <f t="shared" si="197"/>
        <v>0</v>
      </c>
      <c r="AQ114" s="405">
        <f t="shared" si="197"/>
        <v>0</v>
      </c>
      <c r="AR114" s="406">
        <f t="shared" si="197"/>
        <v>0</v>
      </c>
      <c r="AS114" s="403">
        <f t="shared" si="197"/>
        <v>0</v>
      </c>
      <c r="AT114" s="403">
        <f t="shared" si="197"/>
        <v>0</v>
      </c>
      <c r="AU114" s="405">
        <f t="shared" si="197"/>
        <v>0</v>
      </c>
      <c r="AV114" s="406">
        <f t="shared" si="197"/>
        <v>0</v>
      </c>
      <c r="AW114" s="403">
        <f t="shared" si="197"/>
        <v>0</v>
      </c>
      <c r="AX114" s="403">
        <f t="shared" si="197"/>
        <v>0</v>
      </c>
      <c r="AY114" s="405">
        <f t="shared" si="197"/>
        <v>0</v>
      </c>
      <c r="AZ114" s="406">
        <f t="shared" si="197"/>
        <v>0</v>
      </c>
      <c r="BA114" s="403">
        <f t="shared" si="197"/>
        <v>0</v>
      </c>
      <c r="BB114" s="403">
        <f t="shared" si="197"/>
        <v>0</v>
      </c>
      <c r="BC114" s="405">
        <f t="shared" si="197"/>
        <v>0</v>
      </c>
      <c r="BD114" s="406">
        <f t="shared" ref="BD114:CI114" si="198">BD113+AZ114</f>
        <v>0</v>
      </c>
      <c r="BE114" s="403">
        <f t="shared" si="198"/>
        <v>0</v>
      </c>
      <c r="BF114" s="403">
        <f t="shared" si="198"/>
        <v>0</v>
      </c>
      <c r="BG114" s="405">
        <f t="shared" si="198"/>
        <v>0</v>
      </c>
      <c r="BH114" s="406">
        <f t="shared" si="198"/>
        <v>0</v>
      </c>
      <c r="BI114" s="403">
        <f t="shared" si="198"/>
        <v>0</v>
      </c>
      <c r="BJ114" s="403">
        <f t="shared" si="198"/>
        <v>0</v>
      </c>
      <c r="BK114" s="405">
        <f t="shared" si="198"/>
        <v>0</v>
      </c>
      <c r="BL114" s="406">
        <f t="shared" si="198"/>
        <v>0</v>
      </c>
      <c r="BM114" s="403">
        <f t="shared" si="198"/>
        <v>0</v>
      </c>
      <c r="BN114" s="403">
        <f t="shared" si="198"/>
        <v>0</v>
      </c>
      <c r="BO114" s="405">
        <f t="shared" si="198"/>
        <v>0</v>
      </c>
      <c r="BP114" s="406">
        <f t="shared" si="198"/>
        <v>0</v>
      </c>
      <c r="BQ114" s="403">
        <f t="shared" si="198"/>
        <v>0</v>
      </c>
      <c r="BR114" s="403">
        <f t="shared" si="198"/>
        <v>0</v>
      </c>
      <c r="BS114" s="405">
        <f t="shared" si="198"/>
        <v>0</v>
      </c>
      <c r="BT114" s="406">
        <f t="shared" si="198"/>
        <v>0</v>
      </c>
      <c r="BU114" s="403">
        <f t="shared" si="198"/>
        <v>0</v>
      </c>
      <c r="BV114" s="403">
        <f t="shared" si="198"/>
        <v>0</v>
      </c>
      <c r="BW114" s="405">
        <f t="shared" si="198"/>
        <v>0</v>
      </c>
      <c r="BX114" s="406">
        <f t="shared" si="198"/>
        <v>0</v>
      </c>
      <c r="BY114" s="403">
        <f t="shared" si="198"/>
        <v>0</v>
      </c>
      <c r="BZ114" s="403">
        <f t="shared" si="198"/>
        <v>0</v>
      </c>
      <c r="CA114" s="405">
        <f t="shared" si="198"/>
        <v>0</v>
      </c>
      <c r="CB114" s="406">
        <f t="shared" si="198"/>
        <v>0</v>
      </c>
      <c r="CC114" s="403">
        <f t="shared" si="198"/>
        <v>0</v>
      </c>
      <c r="CD114" s="403">
        <f t="shared" si="198"/>
        <v>0</v>
      </c>
      <c r="CE114" s="405">
        <f t="shared" si="198"/>
        <v>0</v>
      </c>
      <c r="CF114" s="406">
        <f t="shared" si="198"/>
        <v>0</v>
      </c>
      <c r="CG114" s="403">
        <f t="shared" si="198"/>
        <v>0</v>
      </c>
      <c r="CH114" s="403">
        <f t="shared" si="198"/>
        <v>0</v>
      </c>
      <c r="CI114" s="405">
        <f t="shared" si="198"/>
        <v>0</v>
      </c>
      <c r="CJ114" s="406">
        <f t="shared" ref="CJ114:DC114" si="199">CJ113+CF114</f>
        <v>0</v>
      </c>
      <c r="CK114" s="403">
        <f t="shared" si="199"/>
        <v>0</v>
      </c>
      <c r="CL114" s="403">
        <f t="shared" si="199"/>
        <v>0</v>
      </c>
      <c r="CM114" s="405">
        <f t="shared" si="199"/>
        <v>0</v>
      </c>
      <c r="CN114" s="406">
        <f t="shared" si="199"/>
        <v>0</v>
      </c>
      <c r="CO114" s="403">
        <f t="shared" si="199"/>
        <v>0</v>
      </c>
      <c r="CP114" s="403">
        <f t="shared" si="199"/>
        <v>0</v>
      </c>
      <c r="CQ114" s="405">
        <f t="shared" si="199"/>
        <v>0</v>
      </c>
      <c r="CR114" s="406">
        <f t="shared" si="199"/>
        <v>0</v>
      </c>
      <c r="CS114" s="403">
        <f t="shared" si="199"/>
        <v>0</v>
      </c>
      <c r="CT114" s="403">
        <f t="shared" si="199"/>
        <v>0</v>
      </c>
      <c r="CU114" s="405">
        <f t="shared" si="199"/>
        <v>0</v>
      </c>
      <c r="CV114" s="406">
        <f t="shared" si="199"/>
        <v>0</v>
      </c>
      <c r="CW114" s="403">
        <f t="shared" si="199"/>
        <v>0</v>
      </c>
      <c r="CX114" s="403">
        <f t="shared" si="199"/>
        <v>0</v>
      </c>
      <c r="CY114" s="405">
        <f t="shared" si="199"/>
        <v>0</v>
      </c>
      <c r="CZ114" s="406">
        <f t="shared" si="199"/>
        <v>0</v>
      </c>
      <c r="DA114" s="403">
        <f t="shared" si="199"/>
        <v>0</v>
      </c>
      <c r="DB114" s="403">
        <f t="shared" si="199"/>
        <v>0</v>
      </c>
      <c r="DC114" s="405">
        <f t="shared" si="199"/>
        <v>0</v>
      </c>
      <c r="DD114"/>
      <c r="DE114"/>
      <c r="DF114"/>
      <c r="DG114"/>
      <c r="DH114"/>
      <c r="DI114"/>
      <c r="DJ114"/>
      <c r="DK114"/>
    </row>
    <row r="115" spans="2:115" ht="12.75" customHeight="1">
      <c r="B115" s="407" t="s">
        <v>36</v>
      </c>
      <c r="C115" s="408" t="s">
        <v>35</v>
      </c>
      <c r="D115" s="409" t="s">
        <v>58</v>
      </c>
      <c r="E115" s="410" t="s">
        <v>28</v>
      </c>
      <c r="F115" s="411">
        <f>F15+F19+F23+F27+F31+F35+F39+F43+F47+F51+F55+F59+F63+F67+F71+F75+F79+F83+F87+F91+F95+F99+F103+F107+F111</f>
        <v>819775.29</v>
      </c>
      <c r="G115" s="412">
        <f>G15+G19+G23+G27+G31+G35+G39+G43+G47+G51+G55+G59+G63+G67+G71+G75+G79+G83+G87+G91+G95+G99+G103+G107+G111</f>
        <v>1</v>
      </c>
      <c r="H115" s="413"/>
      <c r="I115" s="414"/>
      <c r="J115" s="414"/>
      <c r="K115" s="415"/>
      <c r="L115" s="416">
        <f>IF(O115&lt;&gt;0,O115/$F115*100,0)</f>
        <v>12.497836571775665</v>
      </c>
      <c r="M115" s="411">
        <f>M15+M19+M23+M27+M31+M35+M39+M43+M47+M51+M55+M59+M63+M67+M71+M75+M79+M83+M87+M91+M95+M99+M103+M107+M111</f>
        <v>89799.200107161596</v>
      </c>
      <c r="N115" s="411">
        <f>O115-M115</f>
        <v>12654.975892838411</v>
      </c>
      <c r="O115" s="417">
        <f>O15+O19+O23+O27+O31+O35+O39+O43+O47+O51+O55+O59+O63+O67+O71+O75+O79+O83+O87+O91+O95+O99+O103+O107+O111</f>
        <v>102454.17600000001</v>
      </c>
      <c r="P115" s="416">
        <f>IF(S115&lt;&gt;0,S115/$F115*100,0)</f>
        <v>14.431825457925182</v>
      </c>
      <c r="Q115" s="411">
        <f>Q15+Q19+Q23+Q27+Q31+Q35+Q39+Q43+Q47+Q51+Q55+Q59+Q63+Q67+Q71+Q75+Q79+Q83+Q87+Q91+Q95+Q99+Q103+Q107+Q111</f>
        <v>103695.25755638241</v>
      </c>
      <c r="R115" s="411">
        <f>S115-Q115</f>
        <v>14613.281443617598</v>
      </c>
      <c r="S115" s="417">
        <f>S15+S19+S23+S27+S31+S35+S39+S43+S47+S51+S55+S59+S63+S67+S71+S75+S79+S83+S87+S91+S95+S99+S103+S107+S111</f>
        <v>118308.539</v>
      </c>
      <c r="T115" s="418">
        <f>IF(W115&lt;&gt;0,W115/$F115*100,0)</f>
        <v>20.590804584997919</v>
      </c>
      <c r="U115" s="417">
        <f>U15+U19+U23+U27+U31+U35+U39+U43+U47+U51+U55+U59+U63+U67+U71+U75+U79+U83+U87+U91+U95+U99+U103+U107+U111</f>
        <v>147948.6286027648</v>
      </c>
      <c r="V115" s="411">
        <f>W115-U115</f>
        <v>20849.699397235177</v>
      </c>
      <c r="W115" s="419">
        <f>W15+W19+W23+W27+W31+W35+W39+W43+W47+W51+W55+W59+W63+W67+W71+W75+W79+W83+W87+W91+W95+W99+W103+W107+W111</f>
        <v>168798.32799999998</v>
      </c>
      <c r="X115" s="416">
        <f>IF(AA115&lt;&gt;0,AA115/$F115*100,0)</f>
        <v>25.659785744456869</v>
      </c>
      <c r="Y115" s="411">
        <f>Y15+Y19+Y23+Y27+Y31+Y35+Y39+Y43+Y47+Y51+Y55+Y59+Y63+Y67+Y71+Y75+Y79+Y83+Y87+Y91+Y95+Y99+Y103+Y107+Y111</f>
        <v>184370.16851197279</v>
      </c>
      <c r="Z115" s="411">
        <f>AA115-Y115</f>
        <v>25982.414488027192</v>
      </c>
      <c r="AA115" s="419">
        <f>AA15+AA19+AA23+AA27+AA31+AA35+AA39+AA43+AA47+AA51+AA55+AA59+AA63+AA67+AA71+AA75+AA79+AA83+AA87+AA91+AA95+AA99+AA103+AA107+AA111</f>
        <v>210352.58299999998</v>
      </c>
      <c r="AB115" s="416">
        <f>IF(AE115&lt;&gt;0,AE115/$F115*100,0)</f>
        <v>11.806145559717956</v>
      </c>
      <c r="AC115" s="411">
        <f>AC15+AC19+AC23+AC27+AC31+AC35+AC39+AC43+AC47+AC51+AC55+AC59+AC63+AC67+AC71+AC75+AC79+AC83+AC87+AC91+AC95+AC99+AC103+AC107+AC111</f>
        <v>84829.275972902396</v>
      </c>
      <c r="AD115" s="411">
        <f>AE115-AC115</f>
        <v>11954.588027097605</v>
      </c>
      <c r="AE115" s="417">
        <f>AE15+AE19+AE23+AE27+AE31+AE35+AE39+AE43+AE47+AE51+AE55+AE59+AE63+AE67+AE71+AE75+AE79+AE83+AE87+AE91+AE95+AE99+AE103+AE107+AE111</f>
        <v>96783.864000000001</v>
      </c>
      <c r="AF115" s="416">
        <f>IF(AI115&lt;&gt;0,AI115/$F115*100,0)</f>
        <v>0</v>
      </c>
      <c r="AG115" s="411">
        <f>AG15+AG19+AG23+AG27+AG31+AG35+AG39+AG43+AG47+AG51+AG55+AG59+AG63+AG67+AG71+AG75+AG79+AG83+AG87+AG91+AG95+AG99+AG103+AG107+AG111</f>
        <v>0</v>
      </c>
      <c r="AH115" s="411">
        <f>AI115-AG115</f>
        <v>0</v>
      </c>
      <c r="AI115" s="419">
        <f>AI15+AI19+AI23+AI27+AI31+AI35+AI39+AI43+AI47+AI51+AI55+AI59+AI63+AI67+AI71+AI75+AI79+AI83+AI87+AI91+AI95+AI99+AI103+AI107+AI111</f>
        <v>0</v>
      </c>
      <c r="AJ115" s="416">
        <f>IF(AM115&lt;&gt;0,AM115/$F115*100,0)</f>
        <v>0</v>
      </c>
      <c r="AK115" s="411">
        <f>AK15+AK19+AK23+AK27+AK31+AK35+AK39+AK43+AK47+AK51+AK55+AK59+AK63+AK67+AK71+AK75+AK79+AK83+AK87+AK91+AK95+AK99+AK103+AK107+AK111</f>
        <v>0</v>
      </c>
      <c r="AL115" s="420">
        <f>AM115-AK115</f>
        <v>0</v>
      </c>
      <c r="AM115" s="421">
        <f>AM15+AM19+AM23+AM27+AM31+AM35+AM39+AM43+AM47+AM51+AM55+AM59+AM63+AM67+AM71+AM75+AM79+AM83+AM87+AM91+AM95+AM99+AM103+AM107+AM111</f>
        <v>0</v>
      </c>
      <c r="AN115" s="416">
        <f>IF(AQ115&lt;&gt;0,AQ115/$F115*100,0)</f>
        <v>0</v>
      </c>
      <c r="AO115" s="411">
        <f>AO15+AO19+AO23+AO27+AO31+AO35+AO39+AO43+AO47+AO51+AO55+AO59+AO63+AO67+AO71+AO75+AO79+AO83+AO87+AO91+AO95+AO99+AO103+AO107+AO111</f>
        <v>0</v>
      </c>
      <c r="AP115" s="420">
        <f>AQ115-AO115</f>
        <v>0</v>
      </c>
      <c r="AQ115" s="421">
        <f>AQ15+AQ19+AQ23+AQ27+AQ31+AQ35+AQ39+AQ43+AQ47+AQ51+AQ55+AQ59+AQ63+AQ67+AQ71+AQ75+AQ79+AQ83+AQ87+AQ91+AQ95+AQ99+AQ103+AQ107+AQ111</f>
        <v>0</v>
      </c>
      <c r="AR115" s="418">
        <f>IF(AU115&lt;&gt;0,AU115/$F115*100,0)</f>
        <v>0</v>
      </c>
      <c r="AS115" s="420">
        <f>AS15+AS19+AS23+AS27+AS31+AS35+AS39+AS43+AS47+AS51+AS55+AS59+AS63+AS67+AS71+AS75+AS79+AS83+AS87+AS91+AS95+AS99+AS103+AS107+AS111</f>
        <v>0</v>
      </c>
      <c r="AT115" s="420">
        <f>AU115-AS115</f>
        <v>0</v>
      </c>
      <c r="AU115" s="421">
        <f>AU15+AU19+AU23+AU27+AU31+AU35+AU39+AU43+AU47+AU51+AU55+AU59+AU63+AU67+AU71+AU75+AU79+AU83+AU87+AU91+AU95+AU99+AU103+AU107+AU111</f>
        <v>0</v>
      </c>
      <c r="AV115" s="418">
        <f>IF(AY115&lt;&gt;0,AY115/$F115*100,0)</f>
        <v>0</v>
      </c>
      <c r="AW115" s="422">
        <f>AW15+AW19+AW23+AW27+AW31+AW35+AW39+AW43+AW47+AW51+AW55+AW59+AW63+AW67+AW71+AW75+AW79+AW83+AW87+AW91+AW95+AW99+AW103+AW107+AW111</f>
        <v>0</v>
      </c>
      <c r="AX115" s="423">
        <f>AY115-AW115</f>
        <v>0</v>
      </c>
      <c r="AY115" s="421">
        <f>AY15+AY19+AY23+AY27+AY31+AY35+AY39+AY43+AY47+AY51+AY55+AY59+AY63+AY67+AY71+AY75+AY79+AY83+AY87+AY91+AY95+AY99+AY103+AY107+AY111</f>
        <v>0</v>
      </c>
      <c r="AZ115" s="418">
        <f>IF(BC115&lt;&gt;0,BC115/$F115*100,0)</f>
        <v>0</v>
      </c>
      <c r="BA115" s="420">
        <f>BA15+BA19+BA23+BA27+BA31+BA35+BA39+BA43+BA47+BA51+BA55+BA59+BA63+BA67+BA71+BA75+BA79+BA83+BA87+BA91+BA95+BA99+BA103+BA107+BA111</f>
        <v>0</v>
      </c>
      <c r="BB115" s="420">
        <f>BC115-BA115</f>
        <v>0</v>
      </c>
      <c r="BC115" s="421">
        <f>BC15+BC19+BC23+BC27+BC31+BC35+BC39+BC43+BC47+BC51+BC55+BC59+BC63+BC67+BC71+BC75+BC79+BC83+BC87+BC91+BC95+BC99+BC103+BC107+BC111</f>
        <v>0</v>
      </c>
      <c r="BD115" s="418">
        <f>IF(BG115&lt;&gt;0,BG115/$F115*100,0)</f>
        <v>0</v>
      </c>
      <c r="BE115" s="420">
        <f>BE15+BE19+BE23+BE27+BE31+BE35+BE39+BE43+BE47+BE51+BE55+BE59+BE63+BE67+BE71+BE75+BE79+BE83+BE87+BE91+BE95+BE99+BE103+BE107+BE111</f>
        <v>0</v>
      </c>
      <c r="BF115" s="420">
        <f>BG115-BE115</f>
        <v>0</v>
      </c>
      <c r="BG115" s="421">
        <f>BG15+BG19+BG23+BG27+BG31+BG35+BG39+BG43+BG47+BG51+BG55+BG59+BG63+BG67+BG71+BG75+BG79+BG83+BG87+BG91+BG95+BG99+BG103+BG107+BG111</f>
        <v>0</v>
      </c>
      <c r="BH115" s="416">
        <f>IF(BK115&lt;&gt;0,BK115/$F115*100,0)</f>
        <v>0</v>
      </c>
      <c r="BI115" s="411">
        <f>BI15+BI19+BI23+BI27+BI31+BI35+BI39+BI43+BI47+BI51+BI55+BI59+BI63+BI67+BI71+BI75+BI79+BI83+BI87+BI91+BI95+BI99+BI103+BI107+BI111</f>
        <v>0</v>
      </c>
      <c r="BJ115" s="411">
        <f>BK115-BI115</f>
        <v>0</v>
      </c>
      <c r="BK115" s="419">
        <f>BK15+BK19+BK23+BK27+BK31+BK35+BK39+BK43+BK47+BK51+BK55+BK59+BK63+BK67+BK71+BK75+BK79+BK83+BK87+BK91+BK95+BK99+BK103+BK107+BK111</f>
        <v>0</v>
      </c>
      <c r="BL115" s="416">
        <f>IF(BO115&lt;&gt;0,BO115/$F115*100,0)</f>
        <v>0</v>
      </c>
      <c r="BM115" s="411">
        <f>BM15+BM19+BM23+BM27+BM31+BM35+BM39+BM43+BM47+BM51+BM55+BM59+BM63+BM67+BM71+BM75+BM79+BM83+BM87+BM91+BM95+BM99+BM103+BM107+BM111</f>
        <v>0</v>
      </c>
      <c r="BN115" s="411">
        <f>BO115-BM115</f>
        <v>0</v>
      </c>
      <c r="BO115" s="419">
        <f>BO15+BO19+BO23+BO27+BO31+BO35+BO39+BO43+BO47+BO51+BO55+BO59+BO63+BO67+BO71+BO75+BO79+BO83+BO87+BO91+BO95+BO99+BO103+BO107+BO111</f>
        <v>0</v>
      </c>
      <c r="BP115" s="416">
        <f>IF(BS115&lt;&gt;0,BS115/$F115*100,0)</f>
        <v>0</v>
      </c>
      <c r="BQ115" s="411">
        <f>BQ15+BQ19+BQ23+BQ27+BQ31+BQ35+BQ39+BQ43+BQ47+BQ51+BQ55+BQ59+BQ63+BQ67+BQ71+BQ75+BQ79+BQ83+BQ87+BQ91+BQ95+BQ99+BQ103+BQ107+BQ111</f>
        <v>0</v>
      </c>
      <c r="BR115" s="411">
        <f>BS115-BQ115</f>
        <v>0</v>
      </c>
      <c r="BS115" s="419">
        <f>BS15+BS19+BS23+BS27+BS31+BS35+BS39+BS43+BS47+BS51+BS55+BS59+BS63+BS67+BS71+BS75+BS79+BS83+BS87+BS91+BS95+BS99+BS103+BS107+BS111</f>
        <v>0</v>
      </c>
      <c r="BT115" s="416">
        <f>IF(BW115&lt;&gt;0,BW115/$F115*100,0)</f>
        <v>0</v>
      </c>
      <c r="BU115" s="411">
        <f>BU15+BU19+BU23+BU27+BU31+BU35+BU39+BU43+BU47+BU51+BU55+BU59+BU63+BU67+BU71+BU75+BU79+BU83+BU87+BU91+BU95+BU99+BU103+BU107+BU111</f>
        <v>0</v>
      </c>
      <c r="BV115" s="411">
        <f>BW115-BU115</f>
        <v>0</v>
      </c>
      <c r="BW115" s="419">
        <f>BW15+BW19+BW23+BW27+BW31+BW35+BW39+BW43+BW47+BW51+BW55+BW59+BW63+BW67+BW71+BW75+BW79+BW83+BW87+BW91+BW95+BW99+BW103+BW107+BW111</f>
        <v>0</v>
      </c>
      <c r="BX115" s="416">
        <f>IF(CA115&lt;&gt;0,CA115/$F115*100,0)</f>
        <v>0</v>
      </c>
      <c r="BY115" s="411">
        <f>BY15+BY19+BY23+BY27+BY31+BY35+BY39+BY43+BY47+BY51+BY55+BY59+BY63+BY67+BY71+BY75+BY79+BY83+BY87+BY91+BY95+BY99+BY103+BY107+BY111</f>
        <v>0</v>
      </c>
      <c r="BZ115" s="411">
        <f>CA115-BY115</f>
        <v>0</v>
      </c>
      <c r="CA115" s="419">
        <f>CA15+CA19+CA23+CA27+CA31+CA35+CA39+CA43+CA47+CA51+CA55+CA59+CA63+CA67+CA71+CA75+CA79+CA83+CA87+CA91+CA95+CA99+CA103+CA107+CA111</f>
        <v>0</v>
      </c>
      <c r="CB115" s="416">
        <f>IF(CE115&lt;&gt;0,CE115/$F115*100,0)</f>
        <v>0</v>
      </c>
      <c r="CC115" s="411">
        <f>CC15+CC19+CC23+CC27+CC31+CC35+CC39+CC43+CC47+CC51+CC55+CC59+CC63+CC67+CC71+CC75+CC79+CC83+CC87+CC91+CC95+CC99+CC103+CC107+CC111</f>
        <v>0</v>
      </c>
      <c r="CD115" s="411">
        <f>CE115-CC115</f>
        <v>0</v>
      </c>
      <c r="CE115" s="419">
        <f>CE15+CE19+CE23+CE27+CE31+CE35+CE39+CE43+CE47+CE51+CE55+CE59+CE63+CE67+CE71+CE75+CE79+CE83+CE87+CE91+CE95+CE99+CE103+CE107+CE111</f>
        <v>0</v>
      </c>
      <c r="CF115" s="416">
        <f>IF(CI115&lt;&gt;0,CI115/$F115*100,0)</f>
        <v>0</v>
      </c>
      <c r="CG115" s="411">
        <f>CG15+CG19+CG23+CG27+CG31+CG35+CG39+CG43+CG47+CG51+CG55+CG59+CG63+CG67+CG71+CG75+CG79+CG83+CG87+CG91+CG95+CG99+CG103+CG107+CG111</f>
        <v>0</v>
      </c>
      <c r="CH115" s="411">
        <f>CI115-CG115</f>
        <v>0</v>
      </c>
      <c r="CI115" s="419">
        <f>CI15+CI19+CI23+CI27+CI31+CI35+CI39+CI43+CI47+CI51+CI55+CI59+CI63+CI67+CI71+CI75+CI79+CI83+CI87+CI91+CI95+CI99+CI103+CI107+CI111</f>
        <v>0</v>
      </c>
      <c r="CJ115" s="416">
        <f>IF(CM115&lt;&gt;0,CM115/$F115*100,0)</f>
        <v>0</v>
      </c>
      <c r="CK115" s="411">
        <f>CK15+CK19+CK23+CK27+CK31+CK35+CK39+CK43+CK47+CK51+CK55+CK59+CK63+CK67+CK71+CK75+CK79+CK83+CK87+CK91+CK95+CK99+CK103+CK107+CK111</f>
        <v>0</v>
      </c>
      <c r="CL115" s="411">
        <f>CM115-CK115</f>
        <v>0</v>
      </c>
      <c r="CM115" s="419">
        <f>CM15+CM19+CM23+CM27+CM31+CM35+CM39+CM43+CM47+CM51+CM55+CM59+CM63+CM67+CM71+CM75+CM79+CM83+CM87+CM91+CM95+CM99+CM103+CM107+CM111</f>
        <v>0</v>
      </c>
      <c r="CN115" s="416">
        <f>IF(CQ115&lt;&gt;0,CQ115/$F115*100,0)</f>
        <v>0</v>
      </c>
      <c r="CO115" s="411">
        <f>CO15+CO19+CO23+CO27+CO31+CO35+CO39+CO43+CO47+CO51+CO55+CO59+CO63+CO67+CO71+CO75+CO79+CO83+CO87+CO91+CO95+CO99+CO103+CO107+CO111</f>
        <v>0</v>
      </c>
      <c r="CP115" s="411">
        <f>CQ115-CO115</f>
        <v>0</v>
      </c>
      <c r="CQ115" s="419">
        <f>CQ15+CQ19+CQ23+CQ27+CQ31+CQ35+CQ39+CQ43+CQ47+CQ51+CQ55+CQ59+CQ63+CQ67+CQ71+CQ75+CQ79+CQ83+CQ87+CQ91+CQ95+CQ99+CQ103+CQ107+CQ111</f>
        <v>0</v>
      </c>
      <c r="CR115" s="416">
        <f>IF(CU115&lt;&gt;0,CU115/$F115*100,0)</f>
        <v>0</v>
      </c>
      <c r="CS115" s="411">
        <f>CS15+CS19+CS23+CS27+CS31+CS35+CS39+CS43+CS47+CS51+CS55+CS59+CS63+CS67+CS71+CS75+CS79+CS83+CS87+CS91+CS95+CS99+CS103+CS107+CS111</f>
        <v>0</v>
      </c>
      <c r="CT115" s="411">
        <f>CU115-CS115</f>
        <v>0</v>
      </c>
      <c r="CU115" s="419">
        <f>CU15+CU19+CU23+CU27+CU31+CU35+CU39+CU43+CU47+CU51+CU55+CU59+CU63+CU67+CU71+CU75+CU79+CU83+CU87+CU91+CU95+CU99+CU103+CU107+CU111</f>
        <v>0</v>
      </c>
      <c r="CV115" s="416">
        <f>IF(CY115&lt;&gt;0,CY115/$F115*100,0)</f>
        <v>0</v>
      </c>
      <c r="CW115" s="411">
        <f>CW15+CW19+CW23+CW27+CW31+CW35+CW39+CW43+CW47+CW51+CW55+CW59+CW63+CW67+CW71+CW75+CW79+CW83+CW87+CW91+CW95+CW99+CW103+CW107+CW111</f>
        <v>0</v>
      </c>
      <c r="CX115" s="411">
        <f>CY115-CW115</f>
        <v>0</v>
      </c>
      <c r="CY115" s="419">
        <f>CY15+CY19+CY23+CY27+CY31+CY35+CY39+CY43+CY47+CY51+CY55+CY59+CY63+CY67+CY71+CY75+CY79+CY83+CY87+CY91+CY95+CY99+CY103+CY107+CY111</f>
        <v>0</v>
      </c>
      <c r="CZ115" s="416">
        <f>IF(DC115&lt;&gt;0,DC115/$F115*100,0)</f>
        <v>0</v>
      </c>
      <c r="DA115" s="411">
        <f>DA15+DA19+DA23+DA27+DA31+DA35+DA39+DA43+DA47+DA51+DA55+DA59+DA63+DA67+DA71+DA75+DA79+DA83+DA87+DA91+DA95+DA99+DA103+DA107+DA111</f>
        <v>0</v>
      </c>
      <c r="DB115" s="411">
        <f>DC115-DA115</f>
        <v>0</v>
      </c>
      <c r="DC115" s="419">
        <f>DC15+DC19+DC23+DC27+DC31+DC35+DC39+DC43+DC47+DC51+DC55+DC59+DC63+DC67+DC71+DC75+DC79+DC83+DC87+DC91+DC95+DC99+DC103+DC107+DC111</f>
        <v>0</v>
      </c>
      <c r="DD115"/>
      <c r="DE115"/>
      <c r="DF115"/>
      <c r="DG115"/>
      <c r="DH115"/>
      <c r="DI115"/>
      <c r="DJ115"/>
      <c r="DK115"/>
    </row>
    <row r="116" spans="2:115" ht="12.75" customHeight="1">
      <c r="B116" s="424"/>
      <c r="C116" s="357"/>
      <c r="D116" s="425" t="s">
        <v>58</v>
      </c>
      <c r="E116" s="359" t="s">
        <v>29</v>
      </c>
      <c r="F116" s="360">
        <f>F16+F20+F24+F28+F32+F36+F40+F44+F48+F52+F56+F60+F64+F68+F72+F76+F80+F84+F88+F92+F96+F100+F104+F108+F112</f>
        <v>0</v>
      </c>
      <c r="G116" s="361"/>
      <c r="H116" s="363"/>
      <c r="I116" s="363"/>
      <c r="J116" s="363"/>
      <c r="K116" s="364"/>
      <c r="L116" s="368">
        <f>IF(O116&lt;&gt;0,O116/$F115*100,0)</f>
        <v>12.497836571775665</v>
      </c>
      <c r="M116" s="369">
        <f>M16+M20+M24+M28+M32+M36+M40+M44+M48+M52+M56+M60+M64+M68+M72+M76+M80+M84+M88+M92+M96+M100+M104+M108+M112</f>
        <v>89799.200107161596</v>
      </c>
      <c r="N116" s="370">
        <f>O116-M116</f>
        <v>12654.975892838411</v>
      </c>
      <c r="O116" s="371">
        <f>O16+O20+O24+O28+O32+O36+O40+O44+O48+O52+O56+O60+O64+O68+O72+O76+O80+O84+O88+O92+O96+O100+O104+O108+O112</f>
        <v>102454.17600000001</v>
      </c>
      <c r="P116" s="368">
        <f>IF(S116&lt;&gt;0,S116/$F115*100,0)</f>
        <v>26.929662029700847</v>
      </c>
      <c r="Q116" s="369">
        <f>Q16+Q20+Q24+Q28+Q32+Q36+Q40+Q44+Q48+Q52+Q56+Q60+Q64+Q68+Q72+Q76+Q80+Q84+Q88+Q92+Q96+Q100+Q104+Q108+Q112</f>
        <v>193494.45766354402</v>
      </c>
      <c r="R116" s="370">
        <f>S116-Q116</f>
        <v>27268.257336456008</v>
      </c>
      <c r="S116" s="371">
        <f>S16+S20+S24+S28+S32+S36+S40+S44+S48+S52+S56+S60+S64+S68+S72+S76+S80+S84+S88+S92+S96+S100+S104+S108+S112</f>
        <v>220762.71500000003</v>
      </c>
      <c r="T116" s="368">
        <f>IF(W116&lt;&gt;0,W116/$F115*100,0)</f>
        <v>47.520466614698762</v>
      </c>
      <c r="U116" s="369">
        <f>U16+U20+U24+U28+U32+U36+U40+U44+U48+U52+U56+U60+U64+U68+U72+U76+U80+U84+U88+U92+U96+U100+U104+U108+U112</f>
        <v>341443.08626630879</v>
      </c>
      <c r="V116" s="370">
        <f>W116-U116</f>
        <v>48117.956733691215</v>
      </c>
      <c r="W116" s="371">
        <f>W16+W20+W24+W28+W32+W36+W40+W44+W48+W52+W56+W60+W64+W68+W72+W76+W80+W84+W88+W92+W96+W100+W104+W108+W112</f>
        <v>389561.04300000001</v>
      </c>
      <c r="X116" s="368">
        <f>IF(AA116&lt;&gt;0,AA116/$F115*100,0)</f>
        <v>73.180252359155645</v>
      </c>
      <c r="Y116" s="369">
        <f>Y16+Y20+Y24+Y28+Y32+Y36+Y40+Y44+Y48+Y52+Y56+Y60+Y64+Y68+Y72+Y76+Y80+Y84+Y88+Y92+Y96+Y100+Y104+Y108+Y112</f>
        <v>525813.25477828155</v>
      </c>
      <c r="Z116" s="370">
        <f>AA116-Y116</f>
        <v>74100.371221718495</v>
      </c>
      <c r="AA116" s="371">
        <f>AA16+AA20+AA24+AA28+AA32+AA36+AA40+AA44+AA48+AA52+AA56+AA60+AA64+AA68+AA72+AA76+AA80+AA84+AA88+AA92+AA96+AA100+AA104+AA108+AA112</f>
        <v>599913.62600000005</v>
      </c>
      <c r="AB116" s="368">
        <f>IF(AE116&lt;&gt;0,AE116/$F115*100,0)</f>
        <v>84.986397918873593</v>
      </c>
      <c r="AC116" s="369">
        <f>AC16+AC20+AC24+AC28+AC32+AC36+AC40+AC44+AC48+AC52+AC56+AC60+AC64+AC68+AC72+AC76+AC80+AC84+AC88+AC92+AC96+AC100+AC104+AC108+AC112</f>
        <v>610642.53075118409</v>
      </c>
      <c r="AD116" s="370">
        <f>AE116-AC116</f>
        <v>86054.959248815896</v>
      </c>
      <c r="AE116" s="371">
        <f>AE16+AE20+AE24+AE28+AE32+AE36+AE40+AE44+AE48+AE52+AE56+AE60+AE64+AE68+AE72+AE76+AE80+AE84+AE88+AE92+AE96+AE100+AE104+AE108+AE112</f>
        <v>696697.49</v>
      </c>
      <c r="AF116" s="368">
        <f>IF(AI116&lt;&gt;0,AI116/$F115*100,0)</f>
        <v>84.986397918873593</v>
      </c>
      <c r="AG116" s="369">
        <f>AG16+AG20+AG24+AG28+AG32+AG36+AG40+AG44+AG48+AG52+AG56+AG60+AG64+AG68+AG72+AG76+AG80+AG84+AG88+AG92+AG96+AG100+AG104+AG108+AG112</f>
        <v>610642.53075118409</v>
      </c>
      <c r="AH116" s="370">
        <f>AI116-AG116</f>
        <v>86054.959248815896</v>
      </c>
      <c r="AI116" s="371">
        <f>AI16+AI20+AI24+AI28+AI32+AI36+AI40+AI44+AI48+AI52+AI56+AI60+AI64+AI68+AI72+AI76+AI80+AI84+AI88+AI92+AI96+AI100+AI104+AI108+AI112</f>
        <v>696697.49</v>
      </c>
      <c r="AJ116" s="368">
        <f>IF(AM116&lt;&gt;0,AM116/$F115*100,0)</f>
        <v>84.986397918873593</v>
      </c>
      <c r="AK116" s="369">
        <f>AK16+AK20+AK24+AK28+AK32+AK36+AK40+AK44+AK48+AK52+AK56+AK60+AK64+AK68+AK72+AK76+AK80+AK84+AK88+AK92+AK96+AK100+AK104+AK108+AK112</f>
        <v>610642.53075118409</v>
      </c>
      <c r="AL116" s="370">
        <f>AM116-AK116</f>
        <v>86054.959248815896</v>
      </c>
      <c r="AM116" s="371">
        <f>AM16+AM20+AM24+AM28+AM32+AM36+AM40+AM44+AM48+AM52+AM56+AM60+AM64+AM68+AM72+AM76+AM80+AM84+AM88+AM92+AM96+AM100+AM104+AM108+AM112</f>
        <v>696697.49</v>
      </c>
      <c r="AN116" s="368">
        <f>IF(AQ116&lt;&gt;0,AQ116/$F115*100,0)</f>
        <v>84.986397918873593</v>
      </c>
      <c r="AO116" s="370">
        <f>AO16+AO20+AO24+AO28+AO32+AO36+AO40+AO44+AO48+AO52+AO56+AO60+AO64+AO68+AO72+AO76+AO80+AO84+AO88+AO92+AO96+AO100+AO104+AO108+AO112</f>
        <v>610642.53075118409</v>
      </c>
      <c r="AP116" s="368">
        <f>AQ116-AO116</f>
        <v>86054.959248815896</v>
      </c>
      <c r="AQ116" s="426">
        <f>AQ16+AQ20+AQ24+AQ28+AQ32+AQ36+AQ40+AQ44+AQ48+AQ52+AQ56+AQ60+AQ64+AQ68+AQ72+AQ76+AQ80+AQ84+AQ88+AQ92+AQ96+AQ100+AQ104+AQ108+AQ112</f>
        <v>696697.49</v>
      </c>
      <c r="AR116" s="368">
        <f>IF(AU116&lt;&gt;0,AU116/$F115*100,0)</f>
        <v>84.986397918873593</v>
      </c>
      <c r="AS116" s="369">
        <f>AS16+AS20+AS24+AS28+AS32+AS36+AS40+AS44+AS48+AS52+AS56+AS60+AS64+AS68+AS72+AS76+AS80+AS84+AS88+AS92+AS96+AS100+AS104+AS108+AS112</f>
        <v>610642.53075118409</v>
      </c>
      <c r="AT116" s="370">
        <f>AU116-AS116</f>
        <v>86054.959248815896</v>
      </c>
      <c r="AU116" s="371">
        <f>AU16+AU20+AU24+AU28+AU32+AU36+AU40+AU44+AU48+AU52+AU56+AU60+AU64+AU68+AU72+AU76+AU80+AU84+AU88+AU92+AU96+AU100+AU104+AU108+AU112</f>
        <v>696697.49</v>
      </c>
      <c r="AV116" s="368">
        <f>IF(AY116&lt;&gt;0,AY116/$F115*100,0)</f>
        <v>84.986397918873593</v>
      </c>
      <c r="AW116" s="369">
        <f>AW16+AW20+AW24+AW28+AW32+AW36+AW40+AW44+AW48+AW52+AW56+AW60+AW64+AW68+AW72+AW76+AW80+AW84+AW88+AW92+AW96+AW100+AW104+AW108+AW112</f>
        <v>610642.53075118409</v>
      </c>
      <c r="AX116" s="370">
        <f>AY116-AW116</f>
        <v>86054.959248815896</v>
      </c>
      <c r="AY116" s="371">
        <f>AY16+AY20+AY24+AY28+AY32+AY36+AY40+AY44+AY48+AY52+AY56+AY60+AY64+AY68+AY72+AY76+AY80+AY84+AY88+AY92+AY96+AY100+AY104+AY108+AY112</f>
        <v>696697.49</v>
      </c>
      <c r="AZ116" s="368">
        <f>IF(BC116&lt;&gt;0,BC116/$F115*100,0)</f>
        <v>84.986397918873593</v>
      </c>
      <c r="BA116" s="369">
        <f>BA16+BA20+BA24+BA28+BA32+BA36+BA40+BA44+BA48+BA52+BA56+BA60+BA64+BA68+BA72+BA76+BA80+BA84+BA88+BA92+BA96+BA100+BA104+BA108+BA112</f>
        <v>610642.53075118409</v>
      </c>
      <c r="BB116" s="370">
        <f>BC116-BA116</f>
        <v>86054.959248815896</v>
      </c>
      <c r="BC116" s="371">
        <f>BC16+BC20+BC24+BC28+BC32+BC36+BC40+BC44+BC48+BC52+BC56+BC60+BC64+BC68+BC72+BC76+BC80+BC84+BC88+BC92+BC96+BC100+BC104+BC108+BC112</f>
        <v>696697.49</v>
      </c>
      <c r="BD116" s="368">
        <f>IF(BG116&lt;&gt;0,BG116/$F115*100,0)</f>
        <v>84.986397918873593</v>
      </c>
      <c r="BE116" s="369">
        <f>BE16+BE20+BE24+BE28+BE32+BE36+BE40+BE44+BE48+BE52+BE56+BE60+BE64+BE68+BE72+BE76+BE80+BE84+BE88+BE92+BE96+BE100+BE104+BE108+BE112</f>
        <v>610642.53075118409</v>
      </c>
      <c r="BF116" s="370">
        <f>BG116-BE116</f>
        <v>86054.959248815896</v>
      </c>
      <c r="BG116" s="371">
        <f>BG16+BG20+BG24+BG28+BG32+BG36+BG40+BG44+BG48+BG52+BG56+BG60+BG64+BG68+BG72+BG76+BG80+BG84+BG88+BG92+BG96+BG100+BG104+BG108+BG112</f>
        <v>696697.49</v>
      </c>
      <c r="BH116" s="368">
        <f>IF(BK116&lt;&gt;0,BK116/$F115*100,0)</f>
        <v>84.986397918873593</v>
      </c>
      <c r="BI116" s="369">
        <f>BI16+BI20+BI24+BI28+BI32+BI36+BI40+BI44+BI48+BI52+BI56+BI60+BI64+BI68+BI72+BI76+BI80+BI84+BI88+BI92+BI96+BI100+BI104+BI108+BI112</f>
        <v>610642.53075118409</v>
      </c>
      <c r="BJ116" s="370">
        <f>BK116-BI116</f>
        <v>86054.959248815896</v>
      </c>
      <c r="BK116" s="371">
        <f>BK16+BK20+BK24+BK28+BK32+BK36+BK40+BK44+BK48+BK52+BK56+BK60+BK64+BK68+BK72+BK76+BK80+BK84+BK88+BK92+BK96+BK100+BK104+BK108+BK112</f>
        <v>696697.49</v>
      </c>
      <c r="BL116" s="368">
        <f>IF(BO116&lt;&gt;0,BO116/$F115*100,0)</f>
        <v>84.986397918873593</v>
      </c>
      <c r="BM116" s="369">
        <f>BM16+BM20+BM24+BM28+BM32+BM36+BM40+BM44+BM48+BM52+BM56+BM60+BM64+BM68+BM72+BM76+BM80+BM84+BM88+BM92+BM96+BM100+BM104+BM108+BM112</f>
        <v>610642.53075118409</v>
      </c>
      <c r="BN116" s="370">
        <f>BO116-BM116</f>
        <v>86054.959248815896</v>
      </c>
      <c r="BO116" s="371">
        <f>BO16+BO20+BO24+BO28+BO32+BO36+BO40+BO44+BO48+BO52+BO56+BO60+BO64+BO68+BO72+BO76+BO80+BO84+BO88+BO92+BO96+BO100+BO104+BO108+BO112</f>
        <v>696697.49</v>
      </c>
      <c r="BP116" s="368">
        <f>IF(BS116&lt;&gt;0,BS116/$F115*100,0)</f>
        <v>84.986397918873593</v>
      </c>
      <c r="BQ116" s="369">
        <f>BQ16+BQ20+BQ24+BQ28+BQ32+BQ36+BQ40+BQ44+BQ48+BQ52+BQ56+BQ60+BQ64+BQ68+BQ72+BQ76+BQ80+BQ84+BQ88+BQ92+BQ96+BQ100+BQ104+BQ108+BQ112</f>
        <v>610642.53075118409</v>
      </c>
      <c r="BR116" s="370">
        <f>BS116-BQ116</f>
        <v>86054.959248815896</v>
      </c>
      <c r="BS116" s="371">
        <f>BS16+BS20+BS24+BS28+BS32+BS36+BS40+BS44+BS48+BS52+BS56+BS60+BS64+BS68+BS72+BS76+BS80+BS84+BS88+BS92+BS96+BS100+BS104+BS108+BS112</f>
        <v>696697.49</v>
      </c>
      <c r="BT116" s="368">
        <f>IF(BW116&lt;&gt;0,BW116/$F115*100,0)</f>
        <v>84.986397918873593</v>
      </c>
      <c r="BU116" s="369">
        <f>BU16+BU20+BU24+BU28+BU32+BU36+BU40+BU44+BU48+BU52+BU56+BU60+BU64+BU68+BU72+BU76+BU80+BU84+BU88+BU92+BU96+BU100+BU104+BU108+BU112</f>
        <v>610642.53075118409</v>
      </c>
      <c r="BV116" s="370">
        <f>BW116-BU116</f>
        <v>86054.959248815896</v>
      </c>
      <c r="BW116" s="371">
        <f>BW16+BW20+BW24+BW28+BW32+BW36+BW40+BW44+BW48+BW52+BW56+BW60+BW64+BW68+BW72+BW76+BW80+BW84+BW88+BW92+BW96+BW100+BW104+BW108+BW112</f>
        <v>696697.49</v>
      </c>
      <c r="BX116" s="368">
        <f>IF(CA116&lt;&gt;0,CA116/$F115*100,0)</f>
        <v>84.986397918873593</v>
      </c>
      <c r="BY116" s="369">
        <f>BY16+BY20+BY24+BY28+BY32+BY36+BY40+BY44+BY48+BY52+BY56+BY60+BY64+BY68+BY72+BY76+BY80+BY84+BY88+BY92+BY96+BY100+BY104+BY108+BY112</f>
        <v>610642.53075118409</v>
      </c>
      <c r="BZ116" s="370">
        <f>CA116-BY116</f>
        <v>86054.959248815896</v>
      </c>
      <c r="CA116" s="371">
        <f>CA16+CA20+CA24+CA28+CA32+CA36+CA40+CA44+CA48+CA52+CA56+CA60+CA64+CA68+CA72+CA76+CA80+CA84+CA88+CA92+CA96+CA100+CA104+CA108+CA112</f>
        <v>696697.49</v>
      </c>
      <c r="CB116" s="368">
        <f>IF(CE116&lt;&gt;0,CE116/$F115*100,0)</f>
        <v>84.986397918873593</v>
      </c>
      <c r="CC116" s="369">
        <f>CC16+CC20+CC24+CC28+CC32+CC36+CC40+CC44+CC48+CC52+CC56+CC60+CC64+CC68+CC72+CC76+CC80+CC84+CC88+CC92+CC96+CC100+CC104+CC108+CC112</f>
        <v>610642.53075118409</v>
      </c>
      <c r="CD116" s="370">
        <f>CE116-CC116</f>
        <v>86054.959248815896</v>
      </c>
      <c r="CE116" s="371">
        <f>CE16+CE20+CE24+CE28+CE32+CE36+CE40+CE44+CE48+CE52+CE56+CE60+CE64+CE68+CE72+CE76+CE80+CE84+CE88+CE92+CE96+CE100+CE104+CE108+CE112</f>
        <v>696697.49</v>
      </c>
      <c r="CF116" s="368">
        <f>IF(CI116&lt;&gt;0,CI116/$F115*100,0)</f>
        <v>84.986397918873593</v>
      </c>
      <c r="CG116" s="369">
        <f>CG16+CG20+CG24+CG28+CG32+CG36+CG40+CG44+CG48+CG52+CG56+CG60+CG64+CG68+CG72+CG76+CG80+CG84+CG88+CG92+CG96+CG100+CG104+CG108+CG112</f>
        <v>610642.53075118409</v>
      </c>
      <c r="CH116" s="370">
        <f>CI116-CG116</f>
        <v>86054.959248815896</v>
      </c>
      <c r="CI116" s="371">
        <f>CI16+CI20+CI24+CI28+CI32+CI36+CI40+CI44+CI48+CI52+CI56+CI60+CI64+CI68+CI72+CI76+CI80+CI84+CI88+CI92+CI96+CI100+CI104+CI108+CI112</f>
        <v>696697.49</v>
      </c>
      <c r="CJ116" s="368">
        <f>IF(CM116&lt;&gt;0,CM116/$F115*100,0)</f>
        <v>84.986397918873593</v>
      </c>
      <c r="CK116" s="369">
        <f>CK16+CK20+CK24+CK28+CK32+CK36+CK40+CK44+CK48+CK52+CK56+CK60+CK64+CK68+CK72+CK76+CK80+CK84+CK88+CK92+CK96+CK100+CK104+CK108+CK112</f>
        <v>610642.53075118409</v>
      </c>
      <c r="CL116" s="370">
        <f>CM116-CK116</f>
        <v>86054.959248815896</v>
      </c>
      <c r="CM116" s="371">
        <f>CM16+CM20+CM24+CM28+CM32+CM36+CM40+CM44+CM48+CM52+CM56+CM60+CM64+CM68+CM72+CM76+CM80+CM84+CM88+CM92+CM96+CM100+CM104+CM108+CM112</f>
        <v>696697.49</v>
      </c>
      <c r="CN116" s="368">
        <f>IF(CQ116&lt;&gt;0,CQ116/$F115*100,0)</f>
        <v>84.986397918873593</v>
      </c>
      <c r="CO116" s="369">
        <f>CO16+CO20+CO24+CO28+CO32+CO36+CO40+CO44+CO48+CO52+CO56+CO60+CO64+CO68+CO72+CO76+CO80+CO84+CO88+CO92+CO96+CO100+CO104+CO108+CO112</f>
        <v>610642.53075118409</v>
      </c>
      <c r="CP116" s="370">
        <f>CQ116-CO116</f>
        <v>86054.959248815896</v>
      </c>
      <c r="CQ116" s="371">
        <f>CQ16+CQ20+CQ24+CQ28+CQ32+CQ36+CQ40+CQ44+CQ48+CQ52+CQ56+CQ60+CQ64+CQ68+CQ72+CQ76+CQ80+CQ84+CQ88+CQ92+CQ96+CQ100+CQ104+CQ108+CQ112</f>
        <v>696697.49</v>
      </c>
      <c r="CR116" s="368">
        <f>IF(CU116&lt;&gt;0,CU116/$F115*100,0)</f>
        <v>84.986397918873593</v>
      </c>
      <c r="CS116" s="369">
        <f>CS16+CS20+CS24+CS28+CS32+CS36+CS40+CS44+CS48+CS52+CS56+CS60+CS64+CS68+CS72+CS76+CS80+CS84+CS88+CS92+CS96+CS100+CS104+CS108+CS112</f>
        <v>610642.53075118409</v>
      </c>
      <c r="CT116" s="370">
        <f>CU116-CS116</f>
        <v>86054.959248815896</v>
      </c>
      <c r="CU116" s="371">
        <f>CU16+CU20+CU24+CU28+CU32+CU36+CU40+CU44+CU48+CU52+CU56+CU60+CU64+CU68+CU72+CU76+CU80+CU84+CU88+CU92+CU96+CU100+CU104+CU108+CU112</f>
        <v>696697.49</v>
      </c>
      <c r="CV116" s="368">
        <f>IF(CY116&lt;&gt;0,CY116/$F115*100,0)</f>
        <v>84.986397918873593</v>
      </c>
      <c r="CW116" s="369">
        <f>CW16+CW20+CW24+CW28+CW32+CW36+CW40+CW44+CW48+CW52+CW56+CW60+CW64+CW68+CW72+CW76+CW80+CW84+CW88+CW92+CW96+CW100+CW104+CW108+CW112</f>
        <v>610642.53075118409</v>
      </c>
      <c r="CX116" s="370">
        <f>CY116-CW116</f>
        <v>86054.959248815896</v>
      </c>
      <c r="CY116" s="371">
        <f>CY16+CY20+CY24+CY28+CY32+CY36+CY40+CY44+CY48+CY52+CY56+CY60+CY64+CY68+CY72+CY76+CY80+CY84+CY88+CY92+CY96+CY100+CY104+CY108+CY112</f>
        <v>696697.49</v>
      </c>
      <c r="CZ116" s="368">
        <f>IF(DC116&lt;&gt;0,DC116/$F115*100,0)</f>
        <v>84.986397918873593</v>
      </c>
      <c r="DA116" s="369">
        <f>DA16+DA20+DA24+DA28+DA32+DA36+DA40+DA44+DA48+DA52+DA56+DA60+DA64+DA68+DA72+DA76+DA80+DA84+DA88+DA92+DA96+DA100+DA104+DA108+DA112</f>
        <v>610642.53075118409</v>
      </c>
      <c r="DB116" s="370">
        <f>DC116-DA116</f>
        <v>86054.959248815896</v>
      </c>
      <c r="DC116" s="371">
        <f>DC16+DC20+DC24+DC28+DC32+DC36+DC40+DC44+DC48+DC52+DC56+DC60+DC64+DC68+DC72+DC76+DC80+DC84+DC88+DC92+DC96+DC100+DC104+DC108+DC112</f>
        <v>696697.49</v>
      </c>
      <c r="DD116"/>
      <c r="DE116"/>
      <c r="DF116"/>
      <c r="DG116"/>
      <c r="DH116"/>
      <c r="DI116"/>
      <c r="DJ116"/>
      <c r="DK116"/>
    </row>
    <row r="117" spans="2:115" ht="12.75" customHeight="1">
      <c r="B117" s="427"/>
      <c r="C117" s="428"/>
      <c r="D117" s="372" t="s">
        <v>60</v>
      </c>
      <c r="E117" s="429" t="s">
        <v>30</v>
      </c>
      <c r="F117" s="430">
        <f>F17+F21+F25+F29+F33+F37+F41+F45+F49+F53+F57+F61+F65+F69+F73+F77+F81+F85+F89+F93+F97+F101+F105+F109+F113</f>
        <v>0</v>
      </c>
      <c r="G117" s="431">
        <f>IF(F117=0,0,F117/F$115)</f>
        <v>0</v>
      </c>
      <c r="H117" s="432"/>
      <c r="I117" s="432"/>
      <c r="J117" s="432"/>
      <c r="K117" s="433"/>
      <c r="L117" s="434">
        <f>IF(O117&lt;&gt;0,O117/$F117*100,0)</f>
        <v>0</v>
      </c>
      <c r="M117" s="434">
        <f>M17+M21+M25+M29+M33+M37+M41+M45+M49+M53+M57+M61+M65+M69+M73+M77+M81+M85+M89+M93+M97+M101+M105+M109+M113</f>
        <v>0</v>
      </c>
      <c r="N117" s="435">
        <f>O117-M117</f>
        <v>0</v>
      </c>
      <c r="O117" s="436">
        <f>O17+O21+O25+O29+O33+O37+O41+O45+O49+O53+O57+O61+O65+O69+O73+O77+O81+O85+O89+O93+O97+O101+O105+O109+O113</f>
        <v>0</v>
      </c>
      <c r="P117" s="434">
        <f>IF(S117&lt;&gt;0,S117/$F117*100,0)</f>
        <v>0</v>
      </c>
      <c r="Q117" s="434">
        <f>Q17+Q21+Q25+Q29+Q33+Q37+Q41+Q45+Q49+Q53+Q57+Q61+Q65+Q69+Q73+Q77+Q81+Q85+Q89+Q93+Q97+Q101+Q105+Q109+Q113</f>
        <v>0</v>
      </c>
      <c r="R117" s="435">
        <f>S117-Q117</f>
        <v>0</v>
      </c>
      <c r="S117" s="436">
        <f>S17+S21+S25+S29+S33+S37+S41+S45+S49+S53+S57+S61+S65+S69+S73+S77+S81+S85+S89+S93+S97+S101+S105+S109+S113</f>
        <v>0</v>
      </c>
      <c r="T117" s="434">
        <f>IF(W117&lt;&gt;0,W117/$F117*100,0)</f>
        <v>0</v>
      </c>
      <c r="U117" s="434">
        <f>U17+U21+U25+U29+U33+U37+U41+U45+U49+U53+U57+U61+U65+U69+U73+U77+U81+U85+U89+U93+U97+U101+U105+U109+U113</f>
        <v>0</v>
      </c>
      <c r="V117" s="435">
        <f>W117-U117</f>
        <v>0</v>
      </c>
      <c r="W117" s="436">
        <f>W17+W21+W25+W29+W33+W37+W41+W45+W49+W53+W57+W61+W65+W69+W73+W77+W81+W85+W89+W93+W97+W101+W105+W109+W113</f>
        <v>0</v>
      </c>
      <c r="X117" s="434">
        <f>IF(AA117&lt;&gt;0,AA117/$F117*100,0)</f>
        <v>0</v>
      </c>
      <c r="Y117" s="434">
        <f>Y17+Y21+Y25+Y29+Y33+Y37+Y41+Y45+Y49+Y53+Y57+Y61+Y65+Y69+Y73+Y77+Y81+Y85+Y89+Y93+Y97+Y101+Y105+Y109+Y113</f>
        <v>0</v>
      </c>
      <c r="Z117" s="435">
        <f>AA117-Y117</f>
        <v>0</v>
      </c>
      <c r="AA117" s="436">
        <f>AA17+AA21+AA25+AA29+AA33+AA37+AA41+AA45+AA49+AA53+AA57+AA61+AA65+AA69+AA73+AA77+AA81+AA85+AA89+AA93+AA97+AA101+AA105+AA109+AA113</f>
        <v>0</v>
      </c>
      <c r="AB117" s="434">
        <f>IF(AE117&lt;&gt;0,AE117/$F117*100,0)</f>
        <v>0</v>
      </c>
      <c r="AC117" s="434">
        <f>AC17+AC21+AC25+AC29+AC33+AC37+AC41+AC45+AC49+AC53+AC57+AC61+AC65+AC69+AC73+AC77+AC81+AC85+AC89+AC93+AC97+AC101+AC105+AC109+AC113</f>
        <v>0</v>
      </c>
      <c r="AD117" s="435">
        <f>AE117-AC117</f>
        <v>0</v>
      </c>
      <c r="AE117" s="436">
        <f>AE17+AE21+AE25+AE29+AE33+AE37+AE41+AE45+AE49+AE53+AE57+AE61+AE65+AE69+AE73+AE77+AE81+AE85+AE89+AE93+AE97+AE101+AE105+AE109+AE113</f>
        <v>0</v>
      </c>
      <c r="AF117" s="434">
        <f>IF(AI117&lt;&gt;0,AI117/$F117*100,0)</f>
        <v>0</v>
      </c>
      <c r="AG117" s="434">
        <f>AG17+AG21+AG25+AG29+AG33+AG37+AG41+AG45+AG49+AG53+AG57+AG61+AG65+AG69+AG73+AG77+AG81+AG85+AG89+AG93+AG97+AG101+AG105+AG109+AG113</f>
        <v>0</v>
      </c>
      <c r="AH117" s="435">
        <f>AI117-AG117</f>
        <v>0</v>
      </c>
      <c r="AI117" s="436">
        <f>AI17+AI21+AI25+AI29+AI33+AI37+AI41+AI45+AI49+AI53+AI57+AI61+AI65+AI69+AI73+AI77+AI81+AI85+AI89+AI93+AI97+AI101+AI105+AI109+AI113</f>
        <v>0</v>
      </c>
      <c r="AJ117" s="434">
        <f>IF(AM117&lt;&gt;0,AM117/$F117*100,0)</f>
        <v>0</v>
      </c>
      <c r="AK117" s="434">
        <f>AK17+AK21+AK25+AK29+AK33+AK37+AK41+AK45+AK49+AK53+AK57+AK61+AK65+AK69+AK73+AK77+AK81+AK85+AK89+AK93+AK97+AK101+AK105+AK109+AK113</f>
        <v>0</v>
      </c>
      <c r="AL117" s="435">
        <f>AM117-AK117</f>
        <v>0</v>
      </c>
      <c r="AM117" s="436">
        <f>AM17+AM21+AM25+AM29+AM33+AM37+AM41+AM45+AM49+AM53+AM57+AM61+AM65+AM69+AM73+AM77+AM81+AM85+AM89+AM93+AM97+AM101+AM105+AM109+AM113</f>
        <v>0</v>
      </c>
      <c r="AN117" s="434">
        <f>IF(AQ117&lt;&gt;0,AQ117/$F117*100,0)</f>
        <v>0</v>
      </c>
      <c r="AO117" s="434">
        <f>AO17+AO21+AO25+AO29+AO33+AO37+AO41+AO45+AO49+AO53+AO57+AO61+AO65+AO69+AO73+AO77+AO81+AO85+AO89+AO93+AO97+AO101+AO105+AO109+AO113</f>
        <v>0</v>
      </c>
      <c r="AP117" s="435">
        <f>AQ117-AO117</f>
        <v>0</v>
      </c>
      <c r="AQ117" s="436">
        <f>AQ17+AQ21+AQ25+AQ29+AQ33+AQ37+AQ41+AQ45+AQ49+AQ53+AQ57+AQ61+AQ65+AQ69+AQ73+AQ77+AQ81+AQ85+AQ89+AQ93+AQ97+AQ101+AQ105+AQ109+AQ113</f>
        <v>0</v>
      </c>
      <c r="AR117" s="434">
        <f>IF(AU117&lt;&gt;0,AU117/$F117*100,0)</f>
        <v>0</v>
      </c>
      <c r="AS117" s="434">
        <f>AS17+AS21+AS25+AS29+AS33+AS37+AS41+AS45+AS49+AS53+AS57+AS61+AS65+AS69+AS73+AS77+AS81+AS85+AS89+AS93+AS97+AS101+AS105+AS109+AS113</f>
        <v>0</v>
      </c>
      <c r="AT117" s="435">
        <f>AU117-AS117</f>
        <v>0</v>
      </c>
      <c r="AU117" s="436">
        <f>AU17+AU21+AU25+AU29+AU33+AU37+AU41+AU45+AU49+AU53+AU57+AU61+AU65+AU69+AU73+AU77+AU81+AU85+AU89+AU93+AU97+AU101+AU105+AU109+AU113</f>
        <v>0</v>
      </c>
      <c r="AV117" s="434">
        <f>IF(AY117&lt;&gt;0,AY117/$F117*100,0)</f>
        <v>0</v>
      </c>
      <c r="AW117" s="434">
        <f>AW17+AW21+AW25+AW29+AW33+AW37+AW41+AW45+AW49+AW53+AW57+AW61+AW65+AW69+AW73+AW77+AW81+AW85+AW89+AW93+AW97+AW101+AW105+AW109+AW113</f>
        <v>0</v>
      </c>
      <c r="AX117" s="435">
        <f>AY117-AW117</f>
        <v>0</v>
      </c>
      <c r="AY117" s="436">
        <f>AY17+AY21+AY25+AY29+AY33+AY37+AY41+AY45+AY49+AY53+AY57+AY61+AY65+AY69+AY73+AY77+AY81+AY85+AY89+AY93+AY97+AY101+AY105+AY109+AY113</f>
        <v>0</v>
      </c>
      <c r="AZ117" s="434">
        <f>IF(BC117&lt;&gt;0,BC117/$F117*100,0)</f>
        <v>0</v>
      </c>
      <c r="BA117" s="434">
        <f>BA17+BA21+BA25+BA29+BA33+BA37+BA41+BA45+BA49+BA53+BA57+BA61+BA65+BA69+BA73+BA77+BA81+BA85+BA89+BA93+BA97+BA101+BA105+BA109+BA113</f>
        <v>0</v>
      </c>
      <c r="BB117" s="435">
        <f>BC117-BA117</f>
        <v>0</v>
      </c>
      <c r="BC117" s="436">
        <f>BC17+BC21+BC25+BC29+BC33+BC37+BC41+BC45+BC49+BC53+BC57+BC61+BC65+BC69+BC73+BC77+BC81+BC85+BC89+BC93+BC97+BC101+BC105+BC109+BC113</f>
        <v>0</v>
      </c>
      <c r="BD117" s="434">
        <f>IF(BG117&lt;&gt;0,BG117/$F117*100,0)</f>
        <v>0</v>
      </c>
      <c r="BE117" s="434">
        <f>BE17+BE21+BE25+BE29+BE33+BE37+BE41+BE45+BE49+BE53+BE57+BE61+BE65+BE69+BE73+BE77+BE81+BE85+BE89+BE93+BE97+BE101+BE105+BE109+BE113</f>
        <v>0</v>
      </c>
      <c r="BF117" s="435">
        <f>BG117-BE117</f>
        <v>0</v>
      </c>
      <c r="BG117" s="436">
        <f>BG17+BG21+BG25+BG29+BG33+BG37+BG41+BG45+BG49+BG53+BG57+BG61+BG65+BG69+BG73+BG77+BG81+BG85+BG89+BG93+BG97+BG101+BG105+BG109+BG113</f>
        <v>0</v>
      </c>
      <c r="BH117" s="434">
        <f>IF(BK117&lt;&gt;0,BK117/$F117*100,0)</f>
        <v>0</v>
      </c>
      <c r="BI117" s="434">
        <f>BI17+BI21+BI25+BI29+BI33+BI37+BI41+BI45+BI49+BI53+BI57+BI61+BI65+BI69+BI73+BI77+BI81+BI85+BI89+BI93+BI97+BI101+BI105+BI109+BI113</f>
        <v>0</v>
      </c>
      <c r="BJ117" s="435">
        <f>BK117-BI117</f>
        <v>0</v>
      </c>
      <c r="BK117" s="436">
        <f>BK17+BK21+BK25+BK29+BK33+BK37+BK41+BK45+BK49+BK53+BK57+BK61+BK65+BK69+BK73+BK77+BK81+BK85+BK89+BK93+BK97+BK101+BK105+BK109+BK113</f>
        <v>0</v>
      </c>
      <c r="BL117" s="434">
        <f>IF(BO117&lt;&gt;0,BO117/$F117*100,0)</f>
        <v>0</v>
      </c>
      <c r="BM117" s="434">
        <f>BM17+BM21+BM25+BM29+BM33+BM37+BM41+BM45+BM49+BM53+BM57+BM61+BM65+BM69+BM73+BM77+BM81+BM85+BM89+BM93+BM97+BM101+BM105+BM109+BM113</f>
        <v>0</v>
      </c>
      <c r="BN117" s="435">
        <f>BO117-BM117</f>
        <v>0</v>
      </c>
      <c r="BO117" s="436">
        <f>BO17+BO21+BO25+BO29+BO33+BO37+BO41+BO45+BO49+BO53+BO57+BO61+BO65+BO69+BO73+BO77+BO81+BO85+BO89+BO93+BO97+BO101+BO105+BO109+BO113</f>
        <v>0</v>
      </c>
      <c r="BP117" s="434">
        <f>IF(BS117&lt;&gt;0,BS117/$F117*100,0)</f>
        <v>0</v>
      </c>
      <c r="BQ117" s="434">
        <f>BQ17+BQ21+BQ25+BQ29+BQ33+BQ37+BQ41+BQ45+BQ49+BQ53+BQ57+BQ61+BQ65+BQ69+BQ73+BQ77+BQ81+BQ85+BQ89+BQ93+BQ97+BQ101+BQ105+BQ109+BQ113</f>
        <v>0</v>
      </c>
      <c r="BR117" s="435">
        <f>BS117-BQ117</f>
        <v>0</v>
      </c>
      <c r="BS117" s="436">
        <f>BS17+BS21+BS25+BS29+BS33+BS37+BS41+BS45+BS49+BS53+BS57+BS61+BS65+BS69+BS73+BS77+BS81+BS85+BS89+BS93+BS97+BS101+BS105+BS109+BS113</f>
        <v>0</v>
      </c>
      <c r="BT117" s="434">
        <f>IF(BW117&lt;&gt;0,BW117/$F117*100,0)</f>
        <v>0</v>
      </c>
      <c r="BU117" s="434">
        <f>BU17+BU21+BU25+BU29+BU33+BU37+BU41+BU45+BU49+BU53+BU57+BU61+BU65+BU69+BU73+BU77+BU81+BU85+BU89+BU93+BU97+BU101+BU105+BU109+BU113</f>
        <v>0</v>
      </c>
      <c r="BV117" s="435">
        <f>BW117-BU117</f>
        <v>0</v>
      </c>
      <c r="BW117" s="436">
        <f>BW17+BW21+BW25+BW29+BW33+BW37+BW41+BW45+BW49+BW53+BW57+BW61+BW65+BW69+BW73+BW77+BW81+BW85+BW89+BW93+BW97+BW101+BW105+BW109+BW113</f>
        <v>0</v>
      </c>
      <c r="BX117" s="434">
        <f>IF(CA117&lt;&gt;0,CA117/$F117*100,0)</f>
        <v>0</v>
      </c>
      <c r="BY117" s="434">
        <f>BY17+BY21+BY25+BY29+BY33+BY37+BY41+BY45+BY49+BY53+BY57+BY61+BY65+BY69+BY73+BY77+BY81+BY85+BY89+BY93+BY97+BY101+BY105+BY109+BY113</f>
        <v>0</v>
      </c>
      <c r="BZ117" s="435">
        <f>CA117-BY117</f>
        <v>0</v>
      </c>
      <c r="CA117" s="436">
        <f>CA17+CA21+CA25+CA29+CA33+CA37+CA41+CA45+CA49+CA53+CA57+CA61+CA65+CA69+CA73+CA77+CA81+CA85+CA89+CA93+CA97+CA101+CA105+CA109+CA113</f>
        <v>0</v>
      </c>
      <c r="CB117" s="434">
        <f>IF(CE117&lt;&gt;0,CE117/$F117*100,0)</f>
        <v>0</v>
      </c>
      <c r="CC117" s="434">
        <f>CC17+CC21+CC25+CC29+CC33+CC37+CC41+CC45+CC49+CC53+CC57+CC61+CC65+CC69+CC73+CC77+CC81+CC85+CC89+CC93+CC97+CC101+CC105+CC109+CC113</f>
        <v>0</v>
      </c>
      <c r="CD117" s="435">
        <f>CE117-CC117</f>
        <v>0</v>
      </c>
      <c r="CE117" s="436">
        <f>CE17+CE21+CE25+CE29+CE33+CE37+CE41+CE45+CE49+CE53+CE57+CE61+CE65+CE69+CE73+CE77+CE81+CE85+CE89+CE93+CE97+CE101+CE105+CE109+CE113</f>
        <v>0</v>
      </c>
      <c r="CF117" s="434">
        <f>IF(CI117&lt;&gt;0,CI117/$F117*100,0)</f>
        <v>0</v>
      </c>
      <c r="CG117" s="434">
        <f>CG17+CG21+CG25+CG29+CG33+CG37+CG41+CG45+CG49+CG53+CG57+CG61+CG65+CG69+CG73+CG77+CG81+CG85+CG89+CG93+CG97+CG101+CG105+CG109+CG113</f>
        <v>0</v>
      </c>
      <c r="CH117" s="435">
        <f>CI117-CG117</f>
        <v>0</v>
      </c>
      <c r="CI117" s="436">
        <f>CI17+CI21+CI25+CI29+CI33+CI37+CI41+CI45+CI49+CI53+CI57+CI61+CI65+CI69+CI73+CI77+CI81+CI85+CI89+CI93+CI97+CI101+CI105+CI109+CI113</f>
        <v>0</v>
      </c>
      <c r="CJ117" s="434">
        <f>IF(CM117&lt;&gt;0,CM117/$F117*100,0)</f>
        <v>0</v>
      </c>
      <c r="CK117" s="434">
        <f>CK17+CK21+CK25+CK29+CK33+CK37+CK41+CK45+CK49+CK53+CK57+CK61+CK65+CK69+CK73+CK77+CK81+CK85+CK89+CK93+CK97+CK101+CK105+CK109+CK113</f>
        <v>0</v>
      </c>
      <c r="CL117" s="435">
        <f>CM117-CK117</f>
        <v>0</v>
      </c>
      <c r="CM117" s="436">
        <f>CM17+CM21+CM25+CM29+CM33+CM37+CM41+CM45+CM49+CM53+CM57+CM61+CM65+CM69+CM73+CM77+CM81+CM85+CM89+CM93+CM97+CM101+CM105+CM109+CM113</f>
        <v>0</v>
      </c>
      <c r="CN117" s="434">
        <f>IF(CQ117&lt;&gt;0,CQ117/$F117*100,0)</f>
        <v>0</v>
      </c>
      <c r="CO117" s="434">
        <f>CO17+CO21+CO25+CO29+CO33+CO37+CO41+CO45+CO49+CO53+CO57+CO61+CO65+CO69+CO73+CO77+CO81+CO85+CO89+CO93+CO97+CO101+CO105+CO109+CO113</f>
        <v>0</v>
      </c>
      <c r="CP117" s="435">
        <f>CQ117-CO117</f>
        <v>0</v>
      </c>
      <c r="CQ117" s="436">
        <f>CQ17+CQ21+CQ25+CQ29+CQ33+CQ37+CQ41+CQ45+CQ49+CQ53+CQ57+CQ61+CQ65+CQ69+CQ73+CQ77+CQ81+CQ85+CQ89+CQ93+CQ97+CQ101+CQ105+CQ109+CQ113</f>
        <v>0</v>
      </c>
      <c r="CR117" s="434">
        <f>IF(CU117&lt;&gt;0,CU117/$F117*100,0)</f>
        <v>0</v>
      </c>
      <c r="CS117" s="434">
        <f>CS17+CS21+CS25+CS29+CS33+CS37+CS41+CS45+CS49+CS53+CS57+CS61+CS65+CS69+CS73+CS77+CS81+CS85+CS89+CS93+CS97+CS101+CS105+CS109+CS113</f>
        <v>0</v>
      </c>
      <c r="CT117" s="435">
        <f>CU117-CS117</f>
        <v>0</v>
      </c>
      <c r="CU117" s="436">
        <f>CU17+CU21+CU25+CU29+CU33+CU37+CU41+CU45+CU49+CU53+CU57+CU61+CU65+CU69+CU73+CU77+CU81+CU85+CU89+CU93+CU97+CU101+CU105+CU109+CU113</f>
        <v>0</v>
      </c>
      <c r="CV117" s="434">
        <f>IF(CY117&lt;&gt;0,CY117/$F117*100,0)</f>
        <v>0</v>
      </c>
      <c r="CW117" s="434">
        <f>CW17+CW21+CW25+CW29+CW33+CW37+CW41+CW45+CW49+CW53+CW57+CW61+CW65+CW69+CW73+CW77+CW81+CW85+CW89+CW93+CW97+CW101+CW105+CW109+CW113</f>
        <v>0</v>
      </c>
      <c r="CX117" s="435">
        <f>CY117-CW117</f>
        <v>0</v>
      </c>
      <c r="CY117" s="436">
        <f>CY17+CY21+CY25+CY29+CY33+CY37+CY41+CY45+CY49+CY53+CY57+CY61+CY65+CY69+CY73+CY77+CY81+CY85+CY89+CY93+CY97+CY101+CY105+CY109+CY113</f>
        <v>0</v>
      </c>
      <c r="CZ117" s="434">
        <f>IF(DC117&lt;&gt;0,DC117/$F117*100,0)</f>
        <v>0</v>
      </c>
      <c r="DA117" s="434">
        <f>DA17+DA21+DA25+DA29+DA33+DA37+DA41+DA45+DA49+DA53+DA57+DA61+DA65+DA69+DA73+DA77+DA81+DA85+DA89+DA93+DA97+DA101+DA105+DA109+DA113</f>
        <v>0</v>
      </c>
      <c r="DB117" s="435">
        <f>DC117-DA117</f>
        <v>0</v>
      </c>
      <c r="DC117" s="436">
        <f>DC17+DC21+DC25+DC29+DC33+DC37+DC41+DC45+DC49+DC53+DC57+DC61+DC65+DC69+DC73+DC77+DC81+DC85+DC89+DC93+DC97+DC101+DC105+DC109+DC113</f>
        <v>0</v>
      </c>
      <c r="DD117"/>
      <c r="DE117"/>
      <c r="DF117"/>
      <c r="DG117"/>
      <c r="DH117"/>
      <c r="DI117"/>
      <c r="DJ117"/>
      <c r="DK117"/>
    </row>
    <row r="118" spans="2:115" ht="12.75" customHeight="1">
      <c r="B118" s="427"/>
      <c r="C118" s="428"/>
      <c r="D118" s="437" t="s">
        <v>60</v>
      </c>
      <c r="E118" s="438" t="s">
        <v>31</v>
      </c>
      <c r="F118" s="439">
        <f>F18+F22+F26+F30+F34+F38+F42+F46+F50+F54+F58+F62+F66+F70+F74+F78+F82+F86+F90+F94+F98+F102+F106+F110+F114</f>
        <v>819775.29</v>
      </c>
      <c r="G118" s="440"/>
      <c r="H118" s="441"/>
      <c r="I118" s="441"/>
      <c r="J118" s="441"/>
      <c r="K118" s="442"/>
      <c r="L118" s="443">
        <f>IF(O118&lt;&gt;0,O118/$F117*100,0)</f>
        <v>0</v>
      </c>
      <c r="M118" s="443">
        <f>M18+M22+M26+M30+M34+M38+M42+M46+M50+M54+M58+M62+M66+M70+M74+M78+M82+M86+M90+M94+M98+M102+M106+M110+M114</f>
        <v>0</v>
      </c>
      <c r="N118" s="444">
        <f>O118-M118</f>
        <v>0</v>
      </c>
      <c r="O118" s="445">
        <f>O18+O22+O26+O30+O34+O38+O42+O46+O50+O54+O58+O62+O66+O70+O74+O78+O82+O86+O90+O94+O98+O102+O106+O110+O114</f>
        <v>0</v>
      </c>
      <c r="P118" s="443">
        <f>IF(S118&lt;&gt;0,S118/$F117*100,0)</f>
        <v>0</v>
      </c>
      <c r="Q118" s="443">
        <f>Q18+Q22+Q26+Q30+Q34+Q38+Q42+Q46+Q50+Q54+Q58+Q62+Q66+Q70+Q74+Q78+Q82+Q86+Q90+Q94+Q98+Q102+Q106+Q110+Q114</f>
        <v>0</v>
      </c>
      <c r="R118" s="444">
        <f>S118-Q118</f>
        <v>0</v>
      </c>
      <c r="S118" s="445">
        <f>S18+S22+S26+S30+S34+S38+S42+S46+S50+S54+S58+S62+S66+S70+S74+S78+S82+S86+S90+S94+S98+S102+S106+S110+S114</f>
        <v>0</v>
      </c>
      <c r="T118" s="443">
        <f>IF(W118&lt;&gt;0,W118/$F117*100,0)</f>
        <v>0</v>
      </c>
      <c r="U118" s="443">
        <f>U18+U22+U26+U30+U34+U38+U42+U46+U50+U54+U58+U62+U66+U70+U74+U78+U82+U86+U90+U94+U98+U102+U106+U110+U114</f>
        <v>0</v>
      </c>
      <c r="V118" s="444">
        <f>W118-U118</f>
        <v>0</v>
      </c>
      <c r="W118" s="445">
        <f>W18+W22+W26+W30+W34+W38+W42+W46+W50+W54+W58+W62+W66+W70+W74+W78+W82+W86+W90+W94+W98+W102+W106+W110+W114</f>
        <v>0</v>
      </c>
      <c r="X118" s="443">
        <f>IF(AA118&lt;&gt;0,AA118/$F117*100,0)</f>
        <v>0</v>
      </c>
      <c r="Y118" s="443">
        <f>Y18+Y22+Y26+Y30+Y34+Y38+Y42+Y46+Y50+Y54+Y58+Y62+Y66+Y70+Y74+Y78+Y82+Y86+Y90+Y94+Y98+Y102+Y106+Y110+Y114</f>
        <v>0</v>
      </c>
      <c r="Z118" s="444">
        <f>AA118-Y118</f>
        <v>0</v>
      </c>
      <c r="AA118" s="445">
        <f>AA18+AA22+AA26+AA30+AA34+AA38+AA42+AA46+AA50+AA54+AA58+AA62+AA66+AA70+AA74+AA78+AA82+AA86+AA90+AA94+AA98+AA102+AA106+AA110+AA114</f>
        <v>0</v>
      </c>
      <c r="AB118" s="443">
        <f>IF(AE118&lt;&gt;0,AE118/$F117*100,0)</f>
        <v>0</v>
      </c>
      <c r="AC118" s="443">
        <f>AC18+AC22+AC26+AC30+AC34+AC38+AC42+AC46+AC50+AC54+AC58+AC62+AC66+AC70+AC74+AC78+AC82+AC86+AC90+AC94+AC98+AC102+AC106+AC110+AC114</f>
        <v>0</v>
      </c>
      <c r="AD118" s="444">
        <f>AE118-AC118</f>
        <v>0</v>
      </c>
      <c r="AE118" s="445">
        <f>AE18+AE22+AE26+AE30+AE34+AE38+AE42+AE46+AE50+AE54+AE58+AE62+AE66+AE70+AE74+AE78+AE82+AE86+AE90+AE94+AE98+AE102+AE106+AE110+AE114</f>
        <v>0</v>
      </c>
      <c r="AF118" s="443">
        <f>IF(AI118&lt;&gt;0,AI118/$F117*100,0)</f>
        <v>0</v>
      </c>
      <c r="AG118" s="443">
        <f>AG18+AG22+AG26+AG30+AG34+AG38+AG42+AG46+AG50+AG54+AG58+AG62+AG66+AG70+AG74+AG78+AG82+AG86+AG90+AG94+AG98+AG102+AG106+AG110+AG114</f>
        <v>0</v>
      </c>
      <c r="AH118" s="444">
        <f>AI118-AG118</f>
        <v>0</v>
      </c>
      <c r="AI118" s="445">
        <f>AI18+AI22+AI26+AI30+AI34+AI38+AI42+AI46+AI50+AI54+AI58+AI62+AI66+AI70+AI74+AI78+AI82+AI86+AI90+AI94+AI98+AI102+AI106+AI110+AI114</f>
        <v>0</v>
      </c>
      <c r="AJ118" s="443">
        <f>IF(AM118&lt;&gt;0,AM118/$F117*100,0)</f>
        <v>0</v>
      </c>
      <c r="AK118" s="443">
        <f>AK18+AK22+AK26+AK30+AK34+AK38+AK42+AK46+AK50+AK54+AK58+AK62+AK66+AK70+AK74+AK78+AK82+AK86+AK90+AK94+AK98+AK102+AK106+AK110+AK114</f>
        <v>0</v>
      </c>
      <c r="AL118" s="444">
        <f>AM118-AK118</f>
        <v>0</v>
      </c>
      <c r="AM118" s="445">
        <f>AM18+AM22+AM26+AM30+AM34+AM38+AM42+AM46+AM50+AM54+AM58+AM62+AM66+AM70+AM74+AM78+AM82+AM86+AM90+AM94+AM98+AM102+AM106+AM110+AM114</f>
        <v>0</v>
      </c>
      <c r="AN118" s="443">
        <f>IF(AQ118&lt;&gt;0,AQ118/$F117*100,0)</f>
        <v>0</v>
      </c>
      <c r="AO118" s="443">
        <f>AO18+AO22+AO26+AO30+AO34+AO38+AO42+AO46+AO50+AO54+AO58+AO62+AO66+AO70+AO74+AO78+AO82+AO86+AO90+AO94+AO98+AO102+AO106+AO110+AO114</f>
        <v>0</v>
      </c>
      <c r="AP118" s="444">
        <f>AQ118-AO118</f>
        <v>0</v>
      </c>
      <c r="AQ118" s="445">
        <f>AQ18+AQ22+AQ26+AQ30+AQ34+AQ38+AQ42+AQ46+AQ50+AQ54+AQ58+AQ62+AQ66+AQ70+AQ74+AQ78+AQ82+AQ86+AQ90+AQ94+AQ98+AQ102+AQ106+AQ110+AQ114</f>
        <v>0</v>
      </c>
      <c r="AR118" s="443">
        <f>IF(AU118&lt;&gt;0,AU118/$F117*100,0)</f>
        <v>0</v>
      </c>
      <c r="AS118" s="443">
        <f>AS18+AS22+AS26+AS30+AS34+AS38+AS42+AS46+AS50+AS54+AS58+AS62+AS66+AS70+AS74+AS78+AS82+AS86+AS90+AS94+AS98+AS102+AS106+AS110+AS114</f>
        <v>0</v>
      </c>
      <c r="AT118" s="444">
        <f>AU118-AS118</f>
        <v>0</v>
      </c>
      <c r="AU118" s="445">
        <f>AU18+AU22+AU26+AU30+AU34+AU38+AU42+AU46+AU50+AU54+AU58+AU62+AU66+AU70+AU74+AU78+AU82+AU86+AU90+AU94+AU98+AU102+AU106+AU110+AU114</f>
        <v>0</v>
      </c>
      <c r="AV118" s="443">
        <f>IF(AY118&lt;&gt;0,AY118/$F117*100,0)</f>
        <v>0</v>
      </c>
      <c r="AW118" s="443">
        <f>AW18+AW22+AW26+AW30+AW34+AW38+AW42+AW46+AW50+AW54+AW58+AW62+AW66+AW70+AW74+AW78+AW82+AW86+AW90+AW94+AW98+AW102+AW106+AW110+AW114</f>
        <v>0</v>
      </c>
      <c r="AX118" s="444">
        <f>AY118-AW118</f>
        <v>0</v>
      </c>
      <c r="AY118" s="445">
        <f>AY18+AY22+AY26+AY30+AY34+AY38+AY42+AY46+AY50+AY54+AY58+AY62+AY66+AY70+AY74+AY78+AY82+AY86+AY90+AY94+AY98+AY102+AY106+AY110+AY114</f>
        <v>0</v>
      </c>
      <c r="AZ118" s="443">
        <f>IF(BC118&lt;&gt;0,BC118/$F117*100,0)</f>
        <v>0</v>
      </c>
      <c r="BA118" s="443">
        <f>BA18+BA22+BA26+BA30+BA34+BA38+BA42+BA46+BA50+BA54+BA58+BA62+BA66+BA70+BA74+BA78+BA82+BA86+BA90+BA94+BA98+BA102+BA106+BA110+BA114</f>
        <v>0</v>
      </c>
      <c r="BB118" s="444">
        <f>BC118-BA118</f>
        <v>0</v>
      </c>
      <c r="BC118" s="445">
        <f>BC18+BC22+BC26+BC30+BC34+BC38+BC42+BC46+BC50+BC54+BC58+BC62+BC66+BC70+BC74+BC78+BC82+BC86+BC90+BC94+BC98+BC102+BC106+BC110+BC114</f>
        <v>0</v>
      </c>
      <c r="BD118" s="443">
        <f>IF(BG118&lt;&gt;0,BG118/$F117*100,0)</f>
        <v>0</v>
      </c>
      <c r="BE118" s="443">
        <f>BE18+BE22+BE26+BE30+BE34+BE38+BE42+BE46+BE50+BE54+BE58+BE62+BE66+BE70+BE74+BE78+BE82+BE86+BE90+BE94+BE98+BE102+BE106+BE110+BE114</f>
        <v>0</v>
      </c>
      <c r="BF118" s="444">
        <f>BG118-BE118</f>
        <v>0</v>
      </c>
      <c r="BG118" s="445">
        <f>BG18+BG22+BG26+BG30+BG34+BG38+BG42+BG46+BG50+BG54+BG58+BG62+BG66+BG70+BG74+BG78+BG82+BG86+BG90+BG94+BG98+BG102+BG106+BG110+BG114</f>
        <v>0</v>
      </c>
      <c r="BH118" s="443">
        <f>IF(BK118&lt;&gt;0,BK118/$F117*100,0)</f>
        <v>0</v>
      </c>
      <c r="BI118" s="443">
        <f>BI18+BI22+BI26+BI30+BI34+BI38+BI42+BI46+BI50+BI54+BI58+BI62+BI66+BI70+BI74+BI78+BI82+BI86+BI90+BI94+BI98+BI102+BI106+BI110+BI114</f>
        <v>0</v>
      </c>
      <c r="BJ118" s="444">
        <f>BK118-BI118</f>
        <v>0</v>
      </c>
      <c r="BK118" s="445">
        <f>BK18+BK22+BK26+BK30+BK34+BK38+BK42+BK46+BK50+BK54+BK58+BK62+BK66+BK70+BK74+BK78+BK82+BK86+BK90+BK94+BK98+BK102+BK106+BK110+BK114</f>
        <v>0</v>
      </c>
      <c r="BL118" s="443">
        <f>IF(BO118&lt;&gt;0,BO118/$F117*100,0)</f>
        <v>0</v>
      </c>
      <c r="BM118" s="443">
        <f>BM18+BM22+BM26+BM30+BM34+BM38+BM42+BM46+BM50+BM54+BM58+BM62+BM66+BM70+BM74+BM78+BM82+BM86+BM90+BM94+BM98+BM102+BM106+BM110+BM114</f>
        <v>0</v>
      </c>
      <c r="BN118" s="444">
        <f>BO118-BM118</f>
        <v>0</v>
      </c>
      <c r="BO118" s="445">
        <f>BO18+BO22+BO26+BO30+BO34+BO38+BO42+BO46+BO50+BO54+BO58+BO62+BO66+BO70+BO74+BO78+BO82+BO86+BO90+BO94+BO98+BO102+BO106+BO110+BO114</f>
        <v>0</v>
      </c>
      <c r="BP118" s="443">
        <f>IF(BS118&lt;&gt;0,BS118/$F117*100,0)</f>
        <v>0</v>
      </c>
      <c r="BQ118" s="443">
        <f>BQ18+BQ22+BQ26+BQ30+BQ34+BQ38+BQ42+BQ46+BQ50+BQ54+BQ58+BQ62+BQ66+BQ70+BQ74+BQ78+BQ82+BQ86+BQ90+BQ94+BQ98+BQ102+BQ106+BQ110+BQ114</f>
        <v>0</v>
      </c>
      <c r="BR118" s="444">
        <f>BS118-BQ118</f>
        <v>0</v>
      </c>
      <c r="BS118" s="445">
        <f>BS18+BS22+BS26+BS30+BS34+BS38+BS42+BS46+BS50+BS54+BS58+BS62+BS66+BS70+BS74+BS78+BS82+BS86+BS90+BS94+BS98+BS102+BS106+BS110+BS114</f>
        <v>0</v>
      </c>
      <c r="BT118" s="443">
        <f>IF(BW118&lt;&gt;0,BW118/$F117*100,0)</f>
        <v>0</v>
      </c>
      <c r="BU118" s="443">
        <f>BU18+BU22+BU26+BU30+BU34+BU38+BU42+BU46+BU50+BU54+BU58+BU62+BU66+BU70+BU74+BU78+BU82+BU86+BU90+BU94+BU98+BU102+BU106+BU110+BU114</f>
        <v>0</v>
      </c>
      <c r="BV118" s="444">
        <f>BW118-BU118</f>
        <v>0</v>
      </c>
      <c r="BW118" s="445">
        <f>BW18+BW22+BW26+BW30+BW34+BW38+BW42+BW46+BW50+BW54+BW58+BW62+BW66+BW70+BW74+BW78+BW82+BW86+BW90+BW94+BW98+BW102+BW106+BW110+BW114</f>
        <v>0</v>
      </c>
      <c r="BX118" s="443">
        <f>IF(CA118&lt;&gt;0,CA118/$F117*100,0)</f>
        <v>0</v>
      </c>
      <c r="BY118" s="443">
        <f>BY18+BY22+BY26+BY30+BY34+BY38+BY42+BY46+BY50+BY54+BY58+BY62+BY66+BY70+BY74+BY78+BY82+BY86+BY90+BY94+BY98+BY102+BY106+BY110+BY114</f>
        <v>0</v>
      </c>
      <c r="BZ118" s="444">
        <f>CA118-BY118</f>
        <v>0</v>
      </c>
      <c r="CA118" s="445">
        <f>CA18+CA22+CA26+CA30+CA34+CA38+CA42+CA46+CA50+CA54+CA58+CA62+CA66+CA70+CA74+CA78+CA82+CA86+CA90+CA94+CA98+CA102+CA106+CA110+CA114</f>
        <v>0</v>
      </c>
      <c r="CB118" s="443">
        <f>IF(CE118&lt;&gt;0,CE118/$F117*100,0)</f>
        <v>0</v>
      </c>
      <c r="CC118" s="443">
        <f>CC18+CC22+CC26+CC30+CC34+CC38+CC42+CC46+CC50+CC54+CC58+CC62+CC66+CC70+CC74+CC78+CC82+CC86+CC90+CC94+CC98+CC102+CC106+CC110+CC114</f>
        <v>0</v>
      </c>
      <c r="CD118" s="444">
        <f>CE118-CC118</f>
        <v>0</v>
      </c>
      <c r="CE118" s="445">
        <f>CE18+CE22+CE26+CE30+CE34+CE38+CE42+CE46+CE50+CE54+CE58+CE62+CE66+CE70+CE74+CE78+CE82+CE86+CE90+CE94+CE98+CE102+CE106+CE110+CE114</f>
        <v>0</v>
      </c>
      <c r="CF118" s="443">
        <f>IF(CI118&lt;&gt;0,CI118/$F117*100,0)</f>
        <v>0</v>
      </c>
      <c r="CG118" s="443">
        <f>CG18+CG22+CG26+CG30+CG34+CG38+CG42+CG46+CG50+CG54+CG58+CG62+CG66+CG70+CG74+CG78+CG82+CG86+CG90+CG94+CG98+CG102+CG106+CG110+CG114</f>
        <v>0</v>
      </c>
      <c r="CH118" s="444">
        <f>CI118-CG118</f>
        <v>0</v>
      </c>
      <c r="CI118" s="445">
        <f>CI18+CI22+CI26+CI30+CI34+CI38+CI42+CI46+CI50+CI54+CI58+CI62+CI66+CI70+CI74+CI78+CI82+CI86+CI90+CI94+CI98+CI102+CI106+CI110+CI114</f>
        <v>0</v>
      </c>
      <c r="CJ118" s="443">
        <f>IF(CM118&lt;&gt;0,CM118/$F117*100,0)</f>
        <v>0</v>
      </c>
      <c r="CK118" s="443">
        <f>CK18+CK22+CK26+CK30+CK34+CK38+CK42+CK46+CK50+CK54+CK58+CK62+CK66+CK70+CK74+CK78+CK82+CK86+CK90+CK94+CK98+CK102+CK106+CK110+CK114</f>
        <v>0</v>
      </c>
      <c r="CL118" s="444">
        <f>CM118-CK118</f>
        <v>0</v>
      </c>
      <c r="CM118" s="445">
        <f>CM18+CM22+CM26+CM30+CM34+CM38+CM42+CM46+CM50+CM54+CM58+CM62+CM66+CM70+CM74+CM78+CM82+CM86+CM90+CM94+CM98+CM102+CM106+CM110+CM114</f>
        <v>0</v>
      </c>
      <c r="CN118" s="443">
        <f>IF(CQ118&lt;&gt;0,CQ118/$F117*100,0)</f>
        <v>0</v>
      </c>
      <c r="CO118" s="443">
        <f>CO18+CO22+CO26+CO30+CO34+CO38+CO42+CO46+CO50+CO54+CO58+CO62+CO66+CO70+CO74+CO78+CO82+CO86+CO90+CO94+CO98+CO102+CO106+CO110+CO114</f>
        <v>0</v>
      </c>
      <c r="CP118" s="444">
        <f>CQ118-CO118</f>
        <v>0</v>
      </c>
      <c r="CQ118" s="445">
        <f>CQ18+CQ22+CQ26+CQ30+CQ34+CQ38+CQ42+CQ46+CQ50+CQ54+CQ58+CQ62+CQ66+CQ70+CQ74+CQ78+CQ82+CQ86+CQ90+CQ94+CQ98+CQ102+CQ106+CQ110+CQ114</f>
        <v>0</v>
      </c>
      <c r="CR118" s="443">
        <f>IF(CU118&lt;&gt;0,CU118/$F117*100,0)</f>
        <v>0</v>
      </c>
      <c r="CS118" s="443">
        <f>CS18+CS22+CS26+CS30+CS34+CS38+CS42+CS46+CS50+CS54+CS58+CS62+CS66+CS70+CS74+CS78+CS82+CS86+CS90+CS94+CS98+CS102+CS106+CS110+CS114</f>
        <v>0</v>
      </c>
      <c r="CT118" s="444">
        <f>CU118-CS118</f>
        <v>0</v>
      </c>
      <c r="CU118" s="445">
        <f>CU18+CU22+CU26+CU30+CU34+CU38+CU42+CU46+CU50+CU54+CU58+CU62+CU66+CU70+CU74+CU78+CU82+CU86+CU90+CU94+CU98+CU102+CU106+CU110+CU114</f>
        <v>0</v>
      </c>
      <c r="CV118" s="443">
        <f>IF(CY118&lt;&gt;0,CY118/$F117*100,0)</f>
        <v>0</v>
      </c>
      <c r="CW118" s="443">
        <f>CW18+CW22+CW26+CW30+CW34+CW38+CW42+CW46+CW50+CW54+CW58+CW62+CW66+CW70+CW74+CW78+CW82+CW86+CW90+CW94+CW98+CW102+CW106+CW110+CW114</f>
        <v>0</v>
      </c>
      <c r="CX118" s="444">
        <f>CY118-CW118</f>
        <v>0</v>
      </c>
      <c r="CY118" s="445">
        <f>CY18+CY22+CY26+CY30+CY34+CY38+CY42+CY46+CY50+CY54+CY58+CY62+CY66+CY70+CY74+CY78+CY82+CY86+CY90+CY94+CY98+CY102+CY106+CY110+CY114</f>
        <v>0</v>
      </c>
      <c r="CZ118" s="443">
        <f>IF(DC118&lt;&gt;0,DC118/$F117*100,0)</f>
        <v>0</v>
      </c>
      <c r="DA118" s="443">
        <f>DA18+DA22+DA26+DA30+DA34+DA38+DA42+DA46+DA50+DA54+DA58+DA62+DA66+DA70+DA74+DA78+DA82+DA86+DA90+DA94+DA98+DA102+DA106+DA110+DA114</f>
        <v>0</v>
      </c>
      <c r="DB118" s="444">
        <f>DC118-DA118</f>
        <v>0</v>
      </c>
      <c r="DC118" s="445">
        <f>DC18+DC22+DC26+DC30+DC34+DC38+DC42+DC46+DC50+DC54+DC58+DC62+DC66+DC70+DC74+DC78+DC82+DC86+DC90+DC94+DC98+DC102+DC106+DC110+DC114</f>
        <v>0</v>
      </c>
      <c r="DD118"/>
      <c r="DE118"/>
      <c r="DF118"/>
      <c r="DG118"/>
      <c r="DH118"/>
      <c r="DI118"/>
      <c r="DJ118"/>
      <c r="DK118"/>
    </row>
    <row r="119" spans="2:115" ht="12.75" customHeight="1">
      <c r="B119" s="153"/>
      <c r="C119" s="154"/>
      <c r="D119" s="152" t="s">
        <v>68</v>
      </c>
      <c r="E119" s="151" t="s">
        <v>54</v>
      </c>
      <c r="F119" s="148"/>
      <c r="G119" s="149"/>
      <c r="H119" s="149"/>
      <c r="I119" s="149"/>
      <c r="J119" s="149"/>
      <c r="K119" s="150"/>
      <c r="L119" s="446">
        <f>IF($F115&lt;&gt;0,ROUND(O118/$F115*100,4),0)</f>
        <v>0</v>
      </c>
      <c r="M119" s="155"/>
      <c r="N119" s="156"/>
      <c r="O119" s="157"/>
      <c r="P119" s="446">
        <f>IF($F115&lt;&gt;0,ROUND(S118/$F115*100,4),0)</f>
        <v>0</v>
      </c>
      <c r="Q119" s="155"/>
      <c r="R119" s="156"/>
      <c r="S119" s="157"/>
      <c r="T119" s="446">
        <f>IF($F115&lt;&gt;0,ROUND(W118/$F115*100,4),0)</f>
        <v>0</v>
      </c>
      <c r="U119" s="155"/>
      <c r="V119" s="156"/>
      <c r="W119" s="157"/>
      <c r="X119" s="446">
        <f>IF($F115&lt;&gt;0,ROUND(AA118/$F115*100,4),0)</f>
        <v>0</v>
      </c>
      <c r="Y119" s="155"/>
      <c r="Z119" s="156"/>
      <c r="AA119" s="157"/>
      <c r="AB119" s="446">
        <f>IF($F115&lt;&gt;0,ROUND(AE118/$F115*100,4),0)</f>
        <v>0</v>
      </c>
      <c r="AC119" s="155"/>
      <c r="AD119" s="156"/>
      <c r="AE119" s="157"/>
      <c r="AF119" s="446">
        <f>IF($F115&lt;&gt;0,ROUND(AI118/$F115*100,4),0)</f>
        <v>0</v>
      </c>
      <c r="AG119" s="155"/>
      <c r="AH119" s="156"/>
      <c r="AI119" s="157"/>
      <c r="AJ119" s="446">
        <f>IF($F115&lt;&gt;0,ROUND(AM118/$F115*100,4),0)</f>
        <v>0</v>
      </c>
      <c r="AK119" s="155"/>
      <c r="AL119" s="156"/>
      <c r="AM119" s="157"/>
      <c r="AN119" s="446">
        <f>IF($F115&lt;&gt;0,ROUND(AQ118/$F115*100,4),0)</f>
        <v>0</v>
      </c>
      <c r="AO119" s="155"/>
      <c r="AP119" s="156"/>
      <c r="AQ119" s="157"/>
      <c r="AR119" s="446">
        <f>IF($F115&lt;&gt;0,ROUND(AU118/$F115*100,4),0)</f>
        <v>0</v>
      </c>
      <c r="AS119" s="155"/>
      <c r="AT119" s="156"/>
      <c r="AU119" s="157"/>
      <c r="AV119" s="446">
        <f>IF($F115&lt;&gt;0,ROUND(AY118/$F115*100,4),0)</f>
        <v>0</v>
      </c>
      <c r="AW119" s="155"/>
      <c r="AX119" s="156"/>
      <c r="AY119" s="157"/>
      <c r="AZ119" s="446">
        <f>IF($F115&lt;&gt;0,ROUND(BC118/$F115*100,4),0)</f>
        <v>0</v>
      </c>
      <c r="BA119" s="155"/>
      <c r="BB119" s="156"/>
      <c r="BC119" s="157"/>
      <c r="BD119" s="446">
        <f>IF($F115&lt;&gt;0,ROUND(BG118/$F115*100,4),0)</f>
        <v>0</v>
      </c>
      <c r="BE119" s="155"/>
      <c r="BF119" s="156"/>
      <c r="BG119" s="157"/>
      <c r="BH119" s="446">
        <f>IF($F115&lt;&gt;0,ROUND(BK118/$F115*100,4),0)</f>
        <v>0</v>
      </c>
      <c r="BI119" s="155"/>
      <c r="BJ119" s="156"/>
      <c r="BK119" s="157"/>
      <c r="BL119" s="446">
        <f>IF($F115&lt;&gt;0,ROUND(BO118/$F115*100,4),0)</f>
        <v>0</v>
      </c>
      <c r="BM119" s="155"/>
      <c r="BN119" s="156"/>
      <c r="BO119" s="157"/>
      <c r="BP119" s="446">
        <f>IF($F115&lt;&gt;0,ROUND(BS118/$F115*100,4),0)</f>
        <v>0</v>
      </c>
      <c r="BQ119" s="155"/>
      <c r="BR119" s="156"/>
      <c r="BS119" s="157"/>
      <c r="BT119" s="446">
        <f>IF($F115&lt;&gt;0,ROUND(BW118/$F115*100,4),0)</f>
        <v>0</v>
      </c>
      <c r="BU119" s="155"/>
      <c r="BV119" s="156"/>
      <c r="BW119" s="157"/>
      <c r="BX119" s="446">
        <f>IF($F115&lt;&gt;0,ROUND(CA118/$F115*100,4),0)</f>
        <v>0</v>
      </c>
      <c r="BY119" s="155"/>
      <c r="BZ119" s="156"/>
      <c r="CA119" s="157"/>
      <c r="CB119" s="446">
        <f>IF($F115&lt;&gt;0,ROUND(CE118/$F115*100,4),0)</f>
        <v>0</v>
      </c>
      <c r="CC119" s="155"/>
      <c r="CD119" s="156"/>
      <c r="CE119" s="157"/>
      <c r="CF119" s="446">
        <f>IF($F115&lt;&gt;0,ROUND(CI118/$F115*100,4),0)</f>
        <v>0</v>
      </c>
      <c r="CG119" s="155"/>
      <c r="CH119" s="156"/>
      <c r="CI119" s="157"/>
      <c r="CJ119" s="446">
        <f>IF($F115&lt;&gt;0,ROUND(CM118/$F115*100,4),0)</f>
        <v>0</v>
      </c>
      <c r="CK119" s="155"/>
      <c r="CL119" s="156"/>
      <c r="CM119" s="157"/>
      <c r="CN119" s="446">
        <f>IF($F115&lt;&gt;0,ROUND(CQ118/$F115*100,4),0)</f>
        <v>0</v>
      </c>
      <c r="CO119" s="155"/>
      <c r="CP119" s="156"/>
      <c r="CQ119" s="157"/>
      <c r="CR119" s="446">
        <f>IF($F115&lt;&gt;0,ROUND(CU118/$F115*100,4),0)</f>
        <v>0</v>
      </c>
      <c r="CS119" s="155"/>
      <c r="CT119" s="156"/>
      <c r="CU119" s="157"/>
      <c r="CV119" s="446">
        <f>IF($F115&lt;&gt;0,ROUND(CY118/$F115*100,4),0)</f>
        <v>0</v>
      </c>
      <c r="CW119" s="155"/>
      <c r="CX119" s="156"/>
      <c r="CY119" s="157"/>
      <c r="CZ119" s="446">
        <f>IF($F115&lt;&gt;0,ROUND(DC118/$F115*100,4),0)</f>
        <v>0</v>
      </c>
      <c r="DA119" s="155"/>
      <c r="DB119" s="156"/>
      <c r="DC119" s="157"/>
      <c r="DD119"/>
      <c r="DE119"/>
      <c r="DF119"/>
      <c r="DG119"/>
      <c r="DH119"/>
      <c r="DI119"/>
      <c r="DJ119"/>
      <c r="DK119"/>
    </row>
    <row r="120" spans="2:115" ht="3.75" customHeight="1">
      <c r="B120" s="78"/>
      <c r="C120" s="79"/>
      <c r="D120" s="79"/>
      <c r="E120" s="79"/>
      <c r="F120" s="80"/>
      <c r="G120" s="81"/>
      <c r="H120" s="81"/>
      <c r="I120" s="81"/>
      <c r="J120" s="81"/>
      <c r="K120" s="82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E120" s="83"/>
      <c r="CF120" s="83"/>
      <c r="CG120" s="83"/>
      <c r="CH120" s="83"/>
      <c r="CI120" s="83"/>
      <c r="CJ120" s="83"/>
      <c r="CK120" s="83"/>
      <c r="CL120" s="83"/>
      <c r="CM120" s="83"/>
      <c r="CN120" s="83"/>
      <c r="CO120" s="83"/>
      <c r="CP120" s="83"/>
      <c r="CQ120" s="83"/>
      <c r="CR120" s="83"/>
      <c r="CS120" s="83"/>
      <c r="CT120" s="83"/>
      <c r="CU120" s="83"/>
      <c r="CV120" s="83"/>
      <c r="CW120" s="83"/>
      <c r="CX120" s="83"/>
      <c r="CY120" s="83"/>
      <c r="CZ120" s="83"/>
      <c r="DA120" s="83"/>
      <c r="DB120" s="83"/>
      <c r="DC120" s="83"/>
      <c r="DD120"/>
      <c r="DE120"/>
      <c r="DF120"/>
      <c r="DG120"/>
      <c r="DH120"/>
      <c r="DI120"/>
      <c r="DJ120"/>
      <c r="DK120"/>
    </row>
    <row r="121" spans="2:115" ht="12.75" customHeight="1">
      <c r="B121" s="76" t="s">
        <v>37</v>
      </c>
      <c r="C121" s="185" t="s">
        <v>1</v>
      </c>
      <c r="D121" s="186"/>
      <c r="E121" s="184"/>
      <c r="F121" s="344">
        <f>F115-F117-F123</f>
        <v>819775.29</v>
      </c>
      <c r="G121" s="345">
        <f>IF(F121=0,0,F121/F$115)</f>
        <v>1</v>
      </c>
      <c r="H121" s="85"/>
      <c r="I121" s="86"/>
      <c r="J121" s="86"/>
      <c r="K121" s="86"/>
      <c r="L121" s="447"/>
      <c r="M121" s="448"/>
      <c r="N121" s="448"/>
      <c r="O121" s="449"/>
      <c r="P121" s="447"/>
      <c r="Q121" s="447"/>
      <c r="R121" s="447"/>
      <c r="S121" s="450"/>
      <c r="T121" s="447"/>
      <c r="U121" s="447"/>
      <c r="V121" s="447"/>
      <c r="W121" s="450"/>
      <c r="X121" s="447"/>
      <c r="Y121" s="447"/>
      <c r="Z121" s="447"/>
      <c r="AA121" s="450"/>
      <c r="AB121" s="447"/>
      <c r="AC121" s="447"/>
      <c r="AD121" s="447"/>
      <c r="AE121" s="450"/>
      <c r="AF121" s="447"/>
      <c r="AG121" s="447"/>
      <c r="AH121" s="447"/>
      <c r="AI121" s="450"/>
      <c r="AJ121" s="447"/>
      <c r="AK121" s="447"/>
      <c r="AL121" s="447"/>
      <c r="AM121" s="450"/>
      <c r="AN121" s="447"/>
      <c r="AO121" s="447"/>
      <c r="AP121" s="447"/>
      <c r="AQ121" s="450"/>
      <c r="AR121" s="447"/>
      <c r="AS121" s="447"/>
      <c r="AT121" s="447"/>
      <c r="AU121" s="450"/>
      <c r="AV121" s="447"/>
      <c r="AW121" s="447"/>
      <c r="AX121" s="447"/>
      <c r="AY121" s="450"/>
      <c r="AZ121" s="447"/>
      <c r="BA121" s="447"/>
      <c r="BB121" s="447"/>
      <c r="BC121" s="450"/>
      <c r="BD121" s="447"/>
      <c r="BE121" s="447"/>
      <c r="BF121" s="447"/>
      <c r="BG121" s="450"/>
      <c r="BH121" s="447"/>
      <c r="BI121" s="447"/>
      <c r="BJ121" s="447"/>
      <c r="BK121" s="450"/>
      <c r="BL121" s="447"/>
      <c r="BM121" s="447"/>
      <c r="BN121" s="447"/>
      <c r="BO121" s="450"/>
      <c r="BP121" s="447"/>
      <c r="BQ121" s="447"/>
      <c r="BR121" s="447"/>
      <c r="BS121" s="450"/>
      <c r="BT121" s="447"/>
      <c r="BU121" s="447"/>
      <c r="BV121" s="447"/>
      <c r="BW121" s="450"/>
      <c r="BX121" s="447"/>
      <c r="BY121" s="447"/>
      <c r="BZ121" s="447"/>
      <c r="CA121" s="450"/>
      <c r="CB121" s="447"/>
      <c r="CC121" s="447"/>
      <c r="CD121" s="447"/>
      <c r="CE121" s="450"/>
      <c r="CF121" s="447"/>
      <c r="CG121" s="447"/>
      <c r="CH121" s="447"/>
      <c r="CI121" s="450"/>
      <c r="CJ121" s="447"/>
      <c r="CK121" s="447"/>
      <c r="CL121" s="447"/>
      <c r="CM121" s="450"/>
      <c r="CN121" s="447"/>
      <c r="CO121" s="447"/>
      <c r="CP121" s="447"/>
      <c r="CQ121" s="450"/>
      <c r="CR121" s="447"/>
      <c r="CS121" s="447"/>
      <c r="CT121" s="447"/>
      <c r="CU121" s="450"/>
      <c r="CV121" s="447"/>
      <c r="CW121" s="447"/>
      <c r="CX121" s="447"/>
      <c r="CY121" s="450"/>
      <c r="CZ121" s="447"/>
      <c r="DA121" s="447"/>
      <c r="DB121" s="447"/>
      <c r="DC121" s="450"/>
      <c r="DD121"/>
      <c r="DE121"/>
      <c r="DF121"/>
      <c r="DG121"/>
      <c r="DH121"/>
      <c r="DI121"/>
      <c r="DJ121"/>
      <c r="DK121"/>
    </row>
    <row r="122" spans="2:115" ht="3.75" customHeight="1">
      <c r="B122" s="191"/>
      <c r="C122" s="188"/>
      <c r="D122" s="188"/>
      <c r="E122" s="192"/>
      <c r="F122" s="190"/>
      <c r="G122" s="189"/>
      <c r="H122" s="189"/>
      <c r="I122" s="189"/>
      <c r="J122" s="189"/>
      <c r="K122" s="189"/>
      <c r="L122" s="451"/>
      <c r="M122" s="452"/>
      <c r="N122" s="452"/>
      <c r="O122" s="453"/>
      <c r="P122" s="451"/>
      <c r="Q122" s="451"/>
      <c r="R122" s="451"/>
      <c r="S122" s="451"/>
      <c r="T122" s="451"/>
      <c r="U122" s="451"/>
      <c r="V122" s="451"/>
      <c r="W122" s="451"/>
      <c r="X122" s="451"/>
      <c r="Y122" s="451"/>
      <c r="Z122" s="451"/>
      <c r="AA122" s="451"/>
      <c r="AB122" s="451"/>
      <c r="AC122" s="451"/>
      <c r="AD122" s="451"/>
      <c r="AE122" s="451"/>
      <c r="AF122" s="451"/>
      <c r="AG122" s="451"/>
      <c r="AH122" s="451"/>
      <c r="AI122" s="451"/>
      <c r="AJ122" s="451"/>
      <c r="AK122" s="451"/>
      <c r="AL122" s="451"/>
      <c r="AM122" s="451"/>
      <c r="AN122" s="451"/>
      <c r="AO122" s="451"/>
      <c r="AP122" s="451"/>
      <c r="AQ122" s="451"/>
      <c r="AR122" s="451"/>
      <c r="AS122" s="451"/>
      <c r="AT122" s="451"/>
      <c r="AU122" s="451"/>
      <c r="AV122" s="451"/>
      <c r="AW122" s="451"/>
      <c r="AX122" s="451"/>
      <c r="AY122" s="451"/>
      <c r="AZ122" s="451"/>
      <c r="BA122" s="451"/>
      <c r="BB122" s="451"/>
      <c r="BC122" s="451"/>
      <c r="BD122" s="451"/>
      <c r="BE122" s="451"/>
      <c r="BF122" s="451"/>
      <c r="BG122" s="451"/>
      <c r="BH122" s="451"/>
      <c r="BI122" s="451"/>
      <c r="BJ122" s="451"/>
      <c r="BK122" s="451"/>
      <c r="BL122" s="451"/>
      <c r="BM122" s="451"/>
      <c r="BN122" s="451"/>
      <c r="BO122" s="451"/>
      <c r="BP122" s="451"/>
      <c r="BQ122" s="451"/>
      <c r="BR122" s="451"/>
      <c r="BS122" s="451"/>
      <c r="BT122" s="451"/>
      <c r="BU122" s="451"/>
      <c r="BV122" s="451"/>
      <c r="BW122" s="451"/>
      <c r="BX122" s="451"/>
      <c r="BY122" s="451"/>
      <c r="BZ122" s="451"/>
      <c r="CA122" s="451"/>
      <c r="CB122" s="451"/>
      <c r="CC122" s="451"/>
      <c r="CD122" s="451"/>
      <c r="CE122" s="451"/>
      <c r="CF122" s="451"/>
      <c r="CG122" s="451"/>
      <c r="CH122" s="451"/>
      <c r="CI122" s="451"/>
      <c r="CJ122" s="451"/>
      <c r="CK122" s="451"/>
      <c r="CL122" s="451"/>
      <c r="CM122" s="451"/>
      <c r="CN122" s="451"/>
      <c r="CO122" s="451"/>
      <c r="CP122" s="451"/>
      <c r="CQ122" s="451"/>
      <c r="CR122" s="451"/>
      <c r="CS122" s="451"/>
      <c r="CT122" s="451"/>
      <c r="CU122" s="451"/>
      <c r="CV122" s="451"/>
      <c r="CW122" s="451"/>
      <c r="CX122" s="451"/>
      <c r="CY122" s="451"/>
      <c r="CZ122" s="451"/>
      <c r="DA122" s="451"/>
      <c r="DB122" s="451"/>
      <c r="DC122" s="451"/>
      <c r="DD122"/>
      <c r="DE122"/>
      <c r="DF122"/>
      <c r="DG122"/>
      <c r="DH122"/>
      <c r="DI122"/>
      <c r="DJ122"/>
      <c r="DK122"/>
    </row>
    <row r="123" spans="2:115" ht="12.75" customHeight="1">
      <c r="B123" s="196" t="s">
        <v>38</v>
      </c>
      <c r="C123" s="186" t="s">
        <v>61</v>
      </c>
      <c r="D123" s="186"/>
      <c r="E123" s="197"/>
      <c r="F123" s="20"/>
      <c r="G123" s="454"/>
      <c r="H123" s="86"/>
      <c r="I123" s="86"/>
      <c r="J123" s="86"/>
      <c r="K123" s="86"/>
      <c r="L123" s="447"/>
      <c r="M123" s="448"/>
      <c r="N123" s="448"/>
      <c r="O123" s="449"/>
      <c r="P123" s="447"/>
      <c r="Q123" s="447"/>
      <c r="R123" s="447"/>
      <c r="S123" s="450"/>
      <c r="T123" s="447"/>
      <c r="U123" s="447"/>
      <c r="V123" s="447"/>
      <c r="W123" s="450"/>
      <c r="X123" s="447"/>
      <c r="Y123" s="447"/>
      <c r="Z123" s="447"/>
      <c r="AA123" s="450"/>
      <c r="AB123" s="447"/>
      <c r="AC123" s="447"/>
      <c r="AD123" s="447"/>
      <c r="AE123" s="450"/>
      <c r="AF123" s="447"/>
      <c r="AG123" s="447"/>
      <c r="AH123" s="447"/>
      <c r="AI123" s="450"/>
      <c r="AJ123" s="447"/>
      <c r="AK123" s="447"/>
      <c r="AL123" s="447"/>
      <c r="AM123" s="450"/>
      <c r="AN123" s="447"/>
      <c r="AO123" s="447"/>
      <c r="AP123" s="447"/>
      <c r="AQ123" s="450"/>
      <c r="AR123" s="447"/>
      <c r="AS123" s="447"/>
      <c r="AT123" s="447"/>
      <c r="AU123" s="450"/>
      <c r="AV123" s="447"/>
      <c r="AW123" s="447"/>
      <c r="AX123" s="447"/>
      <c r="AY123" s="450"/>
      <c r="AZ123" s="447"/>
      <c r="BA123" s="447"/>
      <c r="BB123" s="447"/>
      <c r="BC123" s="450"/>
      <c r="BD123" s="447"/>
      <c r="BE123" s="447"/>
      <c r="BF123" s="447"/>
      <c r="BG123" s="450"/>
      <c r="BH123" s="447"/>
      <c r="BI123" s="447"/>
      <c r="BJ123" s="447"/>
      <c r="BK123" s="450"/>
      <c r="BL123" s="447"/>
      <c r="BM123" s="447"/>
      <c r="BN123" s="447"/>
      <c r="BO123" s="450"/>
      <c r="BP123" s="447"/>
      <c r="BQ123" s="447"/>
      <c r="BR123" s="447"/>
      <c r="BS123" s="450"/>
      <c r="BT123" s="447"/>
      <c r="BU123" s="447"/>
      <c r="BV123" s="447"/>
      <c r="BW123" s="450"/>
      <c r="BX123" s="447"/>
      <c r="BY123" s="447"/>
      <c r="BZ123" s="447"/>
      <c r="CA123" s="450"/>
      <c r="CB123" s="447"/>
      <c r="CC123" s="447"/>
      <c r="CD123" s="447"/>
      <c r="CE123" s="450"/>
      <c r="CF123" s="447"/>
      <c r="CG123" s="447"/>
      <c r="CH123" s="447"/>
      <c r="CI123" s="450"/>
      <c r="CJ123" s="447"/>
      <c r="CK123" s="447"/>
      <c r="CL123" s="447"/>
      <c r="CM123" s="450"/>
      <c r="CN123" s="447"/>
      <c r="CO123" s="447"/>
      <c r="CP123" s="447"/>
      <c r="CQ123" s="450"/>
      <c r="CR123" s="447"/>
      <c r="CS123" s="447"/>
      <c r="CT123" s="447"/>
      <c r="CU123" s="450"/>
      <c r="CV123" s="447"/>
      <c r="CW123" s="447"/>
      <c r="CX123" s="447"/>
      <c r="CY123" s="450"/>
      <c r="CZ123" s="447"/>
      <c r="DA123" s="447"/>
      <c r="DB123" s="447"/>
      <c r="DC123" s="450"/>
      <c r="DD123"/>
      <c r="DE123"/>
      <c r="DF123"/>
      <c r="DG123"/>
      <c r="DH123"/>
      <c r="DI123"/>
      <c r="DJ123"/>
      <c r="DK123"/>
    </row>
    <row r="124" spans="2:115" ht="3.75" customHeight="1">
      <c r="B124" s="191"/>
      <c r="C124" s="188"/>
      <c r="D124" s="188"/>
      <c r="E124" s="192"/>
      <c r="F124" s="190"/>
      <c r="G124" s="189"/>
      <c r="H124" s="189"/>
      <c r="I124" s="189"/>
      <c r="J124" s="189"/>
      <c r="K124" s="189"/>
      <c r="L124" s="187"/>
      <c r="M124" s="190"/>
      <c r="N124" s="190"/>
      <c r="O124" s="190"/>
      <c r="P124" s="187"/>
      <c r="Q124" s="187"/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  <c r="AF124" s="187"/>
      <c r="AG124" s="187"/>
      <c r="AH124" s="187"/>
      <c r="AI124" s="187"/>
      <c r="AJ124" s="187"/>
      <c r="AK124" s="187"/>
      <c r="AL124" s="187"/>
      <c r="AM124" s="187"/>
      <c r="AN124" s="187"/>
      <c r="AO124" s="187"/>
      <c r="AP124" s="187"/>
      <c r="AQ124" s="187"/>
      <c r="AR124" s="187"/>
      <c r="AS124" s="187"/>
      <c r="AT124" s="187"/>
      <c r="AU124" s="187"/>
      <c r="AV124" s="187"/>
      <c r="AW124" s="187"/>
      <c r="AX124" s="187"/>
      <c r="AY124" s="187"/>
      <c r="AZ124" s="187"/>
      <c r="BA124" s="187"/>
      <c r="BB124" s="187"/>
      <c r="BC124" s="187"/>
      <c r="BD124" s="187"/>
      <c r="BE124" s="187"/>
      <c r="BF124" s="187"/>
      <c r="BG124" s="451"/>
      <c r="BH124" s="187"/>
      <c r="BI124" s="187"/>
      <c r="BJ124" s="187"/>
      <c r="BK124" s="187"/>
      <c r="BL124" s="187"/>
      <c r="BM124" s="187"/>
      <c r="BN124" s="187"/>
      <c r="BO124" s="187"/>
      <c r="BP124" s="187"/>
      <c r="BQ124" s="187"/>
      <c r="BR124" s="187"/>
      <c r="BS124" s="187"/>
      <c r="BT124" s="187"/>
      <c r="BU124" s="187"/>
      <c r="BV124" s="187"/>
      <c r="BW124" s="187"/>
      <c r="BX124" s="187"/>
      <c r="BY124" s="187"/>
      <c r="BZ124" s="187"/>
      <c r="CA124" s="187"/>
      <c r="CB124" s="187"/>
      <c r="CC124" s="187"/>
      <c r="CD124" s="187"/>
      <c r="CE124" s="451"/>
      <c r="CF124" s="187"/>
      <c r="CG124" s="187"/>
      <c r="CH124" s="187"/>
      <c r="CI124" s="187"/>
      <c r="CJ124" s="187"/>
      <c r="CK124" s="187"/>
      <c r="CL124" s="187"/>
      <c r="CM124" s="187"/>
      <c r="CN124" s="187"/>
      <c r="CO124" s="187"/>
      <c r="CP124" s="187"/>
      <c r="CQ124" s="187"/>
      <c r="CR124" s="187"/>
      <c r="CS124" s="187"/>
      <c r="CT124" s="187"/>
      <c r="CU124" s="187"/>
      <c r="CV124" s="187"/>
      <c r="CW124" s="187"/>
      <c r="CX124" s="187"/>
      <c r="CY124" s="187"/>
      <c r="CZ124" s="187"/>
      <c r="DA124" s="187"/>
      <c r="DB124" s="451"/>
      <c r="DC124" s="451"/>
      <c r="DD124"/>
      <c r="DE124"/>
      <c r="DF124"/>
      <c r="DG124"/>
      <c r="DH124"/>
      <c r="DI124"/>
      <c r="DJ124"/>
      <c r="DK124"/>
    </row>
    <row r="125" spans="2:115" ht="12.75" customHeight="1">
      <c r="B125" s="208" t="s">
        <v>38</v>
      </c>
      <c r="C125" s="209" t="s">
        <v>4</v>
      </c>
      <c r="D125" s="210"/>
      <c r="E125" s="201" t="s">
        <v>2</v>
      </c>
      <c r="F125" s="195"/>
      <c r="G125" s="84"/>
      <c r="H125" s="211"/>
      <c r="I125" s="212"/>
      <c r="J125" s="212"/>
      <c r="K125" s="212"/>
      <c r="L125" s="213"/>
      <c r="M125" s="214"/>
      <c r="N125" s="215"/>
      <c r="O125" s="216"/>
      <c r="P125" s="213"/>
      <c r="Q125" s="214"/>
      <c r="R125" s="215"/>
      <c r="S125" s="216"/>
      <c r="T125" s="213"/>
      <c r="U125" s="214"/>
      <c r="V125" s="214"/>
      <c r="W125" s="460">
        <f>S125</f>
        <v>0</v>
      </c>
      <c r="X125" s="213"/>
      <c r="Y125" s="214"/>
      <c r="Z125" s="214"/>
      <c r="AA125" s="460">
        <f>W125</f>
        <v>0</v>
      </c>
      <c r="AB125" s="213"/>
      <c r="AC125" s="214"/>
      <c r="AD125" s="214"/>
      <c r="AE125" s="460">
        <f>AA125</f>
        <v>0</v>
      </c>
      <c r="AF125" s="213"/>
      <c r="AG125" s="214"/>
      <c r="AH125" s="214"/>
      <c r="AI125" s="460">
        <f>AE125</f>
        <v>0</v>
      </c>
      <c r="AJ125" s="213"/>
      <c r="AK125" s="214"/>
      <c r="AL125" s="214"/>
      <c r="AM125" s="460">
        <f>AI125</f>
        <v>0</v>
      </c>
      <c r="AN125" s="213"/>
      <c r="AO125" s="214"/>
      <c r="AP125" s="214"/>
      <c r="AQ125" s="460">
        <f>AM125</f>
        <v>0</v>
      </c>
      <c r="AR125" s="213"/>
      <c r="AS125" s="214"/>
      <c r="AT125" s="214"/>
      <c r="AU125" s="460">
        <f>AQ125</f>
        <v>0</v>
      </c>
      <c r="AV125" s="213"/>
      <c r="AW125" s="214"/>
      <c r="AX125" s="214"/>
      <c r="AY125" s="460">
        <f>AU125</f>
        <v>0</v>
      </c>
      <c r="AZ125" s="213"/>
      <c r="BA125" s="214"/>
      <c r="BB125" s="214"/>
      <c r="BC125" s="460">
        <f>AY125</f>
        <v>0</v>
      </c>
      <c r="BD125" s="213"/>
      <c r="BE125" s="214"/>
      <c r="BF125" s="214"/>
      <c r="BG125" s="460">
        <f>BC125</f>
        <v>0</v>
      </c>
      <c r="BH125" s="213"/>
      <c r="BI125" s="214"/>
      <c r="BJ125" s="214"/>
      <c r="BK125" s="460">
        <f>BG125</f>
        <v>0</v>
      </c>
      <c r="BL125" s="213"/>
      <c r="BM125" s="214"/>
      <c r="BN125" s="214"/>
      <c r="BO125" s="460">
        <f>BK125</f>
        <v>0</v>
      </c>
      <c r="BP125" s="213"/>
      <c r="BQ125" s="214"/>
      <c r="BR125" s="214"/>
      <c r="BS125" s="460">
        <f>BO125</f>
        <v>0</v>
      </c>
      <c r="BT125" s="213"/>
      <c r="BU125" s="214"/>
      <c r="BV125" s="214"/>
      <c r="BW125" s="460">
        <f>BS125</f>
        <v>0</v>
      </c>
      <c r="BX125" s="213"/>
      <c r="BY125" s="214"/>
      <c r="BZ125" s="214"/>
      <c r="CA125" s="460">
        <f>BW125</f>
        <v>0</v>
      </c>
      <c r="CB125" s="213"/>
      <c r="CC125" s="214"/>
      <c r="CD125" s="214"/>
      <c r="CE125" s="460">
        <f>CA125</f>
        <v>0</v>
      </c>
      <c r="CF125" s="213"/>
      <c r="CG125" s="214"/>
      <c r="CH125" s="214"/>
      <c r="CI125" s="460">
        <f>CE125</f>
        <v>0</v>
      </c>
      <c r="CJ125" s="213"/>
      <c r="CK125" s="214"/>
      <c r="CL125" s="214"/>
      <c r="CM125" s="460">
        <f>CI125</f>
        <v>0</v>
      </c>
      <c r="CN125" s="213"/>
      <c r="CO125" s="214"/>
      <c r="CP125" s="214"/>
      <c r="CQ125" s="460">
        <f>CM125</f>
        <v>0</v>
      </c>
      <c r="CR125" s="213"/>
      <c r="CS125" s="214"/>
      <c r="CT125" s="214"/>
      <c r="CU125" s="460">
        <f>CQ125</f>
        <v>0</v>
      </c>
      <c r="CV125" s="213"/>
      <c r="CW125" s="214"/>
      <c r="CX125" s="214"/>
      <c r="CY125" s="460">
        <f>CU125</f>
        <v>0</v>
      </c>
      <c r="CZ125" s="213"/>
      <c r="DA125" s="214"/>
      <c r="DB125" s="214"/>
      <c r="DC125" s="460">
        <f>CY125</f>
        <v>0</v>
      </c>
      <c r="DD125"/>
      <c r="DE125"/>
      <c r="DF125"/>
      <c r="DG125"/>
      <c r="DH125"/>
      <c r="DI125"/>
      <c r="DJ125"/>
      <c r="DK125"/>
    </row>
    <row r="126" spans="2:115" ht="12.75" customHeight="1">
      <c r="B126" s="217"/>
      <c r="C126" s="218"/>
      <c r="D126" s="219"/>
      <c r="E126" s="220" t="s">
        <v>3</v>
      </c>
      <c r="F126" s="235"/>
      <c r="G126" s="221"/>
      <c r="H126" s="222"/>
      <c r="I126" s="223"/>
      <c r="J126" s="223"/>
      <c r="K126" s="223"/>
      <c r="L126" s="224"/>
      <c r="M126" s="225"/>
      <c r="N126" s="226"/>
      <c r="O126" s="455">
        <f>O125</f>
        <v>0</v>
      </c>
      <c r="P126" s="224"/>
      <c r="Q126" s="225"/>
      <c r="R126" s="226"/>
      <c r="S126" s="455">
        <f>S125+O126</f>
        <v>0</v>
      </c>
      <c r="T126" s="224"/>
      <c r="U126" s="225"/>
      <c r="V126" s="225"/>
      <c r="W126" s="455">
        <f>W125+S126</f>
        <v>0</v>
      </c>
      <c r="X126" s="224"/>
      <c r="Y126" s="225"/>
      <c r="Z126" s="225"/>
      <c r="AA126" s="455">
        <f>AA125+W126</f>
        <v>0</v>
      </c>
      <c r="AB126" s="224"/>
      <c r="AC126" s="225"/>
      <c r="AD126" s="225"/>
      <c r="AE126" s="455">
        <f>AE125+AA126</f>
        <v>0</v>
      </c>
      <c r="AF126" s="224"/>
      <c r="AG126" s="225"/>
      <c r="AH126" s="225"/>
      <c r="AI126" s="455">
        <f>AI125+AE126</f>
        <v>0</v>
      </c>
      <c r="AJ126" s="224"/>
      <c r="AK126" s="225"/>
      <c r="AL126" s="225"/>
      <c r="AM126" s="455">
        <f>AM125+AI126</f>
        <v>0</v>
      </c>
      <c r="AN126" s="224"/>
      <c r="AO126" s="225"/>
      <c r="AP126" s="225"/>
      <c r="AQ126" s="455">
        <f>AQ125+AM126</f>
        <v>0</v>
      </c>
      <c r="AR126" s="224"/>
      <c r="AS126" s="225"/>
      <c r="AT126" s="225"/>
      <c r="AU126" s="455">
        <f>AU125+AQ126</f>
        <v>0</v>
      </c>
      <c r="AV126" s="224"/>
      <c r="AW126" s="225"/>
      <c r="AX126" s="225"/>
      <c r="AY126" s="455">
        <f>AY125+AU126</f>
        <v>0</v>
      </c>
      <c r="AZ126" s="224"/>
      <c r="BA126" s="225"/>
      <c r="BB126" s="225"/>
      <c r="BC126" s="455">
        <f>BC125+AY126</f>
        <v>0</v>
      </c>
      <c r="BD126" s="224"/>
      <c r="BE126" s="225"/>
      <c r="BF126" s="225"/>
      <c r="BG126" s="455">
        <f>BG125+BC126</f>
        <v>0</v>
      </c>
      <c r="BH126" s="224"/>
      <c r="BI126" s="225"/>
      <c r="BJ126" s="225"/>
      <c r="BK126" s="455">
        <f>BK125+BG126</f>
        <v>0</v>
      </c>
      <c r="BL126" s="224"/>
      <c r="BM126" s="225"/>
      <c r="BN126" s="225"/>
      <c r="BO126" s="455">
        <f>BO125+BK126</f>
        <v>0</v>
      </c>
      <c r="BP126" s="224"/>
      <c r="BQ126" s="225"/>
      <c r="BR126" s="225"/>
      <c r="BS126" s="455">
        <f>BS125+BO126</f>
        <v>0</v>
      </c>
      <c r="BT126" s="224"/>
      <c r="BU126" s="225"/>
      <c r="BV126" s="225"/>
      <c r="BW126" s="455">
        <f>BW125+BS126</f>
        <v>0</v>
      </c>
      <c r="BX126" s="224"/>
      <c r="BY126" s="225"/>
      <c r="BZ126" s="225"/>
      <c r="CA126" s="455">
        <f>CA125+BW126</f>
        <v>0</v>
      </c>
      <c r="CB126" s="224"/>
      <c r="CC126" s="225"/>
      <c r="CD126" s="225"/>
      <c r="CE126" s="455">
        <f>CE125+CA126</f>
        <v>0</v>
      </c>
      <c r="CF126" s="224"/>
      <c r="CG126" s="225"/>
      <c r="CH126" s="225"/>
      <c r="CI126" s="455">
        <f>CI125+CE126</f>
        <v>0</v>
      </c>
      <c r="CJ126" s="224"/>
      <c r="CK126" s="225"/>
      <c r="CL126" s="225"/>
      <c r="CM126" s="455">
        <f>CM125+CI126</f>
        <v>0</v>
      </c>
      <c r="CN126" s="224"/>
      <c r="CO126" s="225"/>
      <c r="CP126" s="225"/>
      <c r="CQ126" s="455">
        <f>CQ125+CM126</f>
        <v>0</v>
      </c>
      <c r="CR126" s="224"/>
      <c r="CS126" s="225"/>
      <c r="CT126" s="225"/>
      <c r="CU126" s="455">
        <f>CU125+CQ126</f>
        <v>0</v>
      </c>
      <c r="CV126" s="224"/>
      <c r="CW126" s="225"/>
      <c r="CX126" s="225"/>
      <c r="CY126" s="455">
        <f>CY125+CU126</f>
        <v>0</v>
      </c>
      <c r="CZ126" s="224"/>
      <c r="DA126" s="225"/>
      <c r="DB126" s="225"/>
      <c r="DC126" s="455">
        <f>DC125+CY126</f>
        <v>0</v>
      </c>
      <c r="DD126"/>
      <c r="DE126"/>
      <c r="DF126"/>
      <c r="DG126"/>
      <c r="DH126"/>
      <c r="DI126"/>
      <c r="DJ126"/>
      <c r="DK126"/>
    </row>
    <row r="127" spans="2:115" s="55" customFormat="1" ht="3.75" customHeight="1">
      <c r="B127" s="198"/>
      <c r="C127" s="19"/>
      <c r="D127" s="19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456"/>
      <c r="S127" s="459"/>
      <c r="T127"/>
      <c r="U127"/>
      <c r="V127"/>
      <c r="W127" s="329"/>
      <c r="X127"/>
      <c r="Y127"/>
      <c r="Z127"/>
      <c r="AA127" s="329"/>
      <c r="AB127"/>
      <c r="AC127"/>
      <c r="AD127"/>
      <c r="AE127" s="329"/>
      <c r="AF127"/>
      <c r="AG127"/>
      <c r="AH127"/>
      <c r="AI127" s="329"/>
      <c r="AJ127"/>
      <c r="AK127"/>
      <c r="AL127"/>
      <c r="AM127" s="329"/>
      <c r="AN127"/>
      <c r="AO127"/>
      <c r="AP127"/>
      <c r="AQ127" s="329"/>
      <c r="AR127"/>
      <c r="AS127"/>
      <c r="AT127"/>
      <c r="AU127" s="329"/>
      <c r="AV127"/>
      <c r="AW127"/>
      <c r="AX127"/>
      <c r="AY127" s="329"/>
      <c r="AZ127"/>
      <c r="BA127"/>
      <c r="BB127"/>
      <c r="BC127" s="329"/>
      <c r="BD127"/>
      <c r="BE127"/>
      <c r="BF127"/>
      <c r="BG127" s="329"/>
      <c r="BH127"/>
      <c r="BI127"/>
      <c r="BJ127"/>
      <c r="BK127" s="329"/>
      <c r="BL127"/>
      <c r="BM127"/>
      <c r="BN127"/>
      <c r="BO127" s="329"/>
      <c r="BP127"/>
      <c r="BQ127"/>
      <c r="BR127"/>
      <c r="BS127" s="329"/>
      <c r="BT127"/>
      <c r="BU127"/>
      <c r="BV127"/>
      <c r="BW127" s="329"/>
      <c r="BX127"/>
      <c r="BY127"/>
      <c r="BZ127"/>
      <c r="CA127" s="329"/>
      <c r="CB127"/>
      <c r="CC127"/>
      <c r="CD127"/>
      <c r="CE127" s="329"/>
      <c r="CF127"/>
      <c r="CG127"/>
      <c r="CH127"/>
      <c r="CI127" s="329"/>
      <c r="CJ127"/>
      <c r="CK127"/>
      <c r="CL127"/>
      <c r="CM127" s="329"/>
      <c r="CN127"/>
      <c r="CO127"/>
      <c r="CP127"/>
      <c r="CQ127" s="329"/>
      <c r="CR127"/>
      <c r="CS127"/>
      <c r="CT127"/>
      <c r="CU127" s="329"/>
      <c r="CV127"/>
      <c r="CW127"/>
      <c r="CX127"/>
      <c r="CY127" s="329"/>
      <c r="CZ127"/>
      <c r="DA127"/>
      <c r="DB127"/>
      <c r="DC127" s="329"/>
      <c r="DD127"/>
      <c r="DE127"/>
      <c r="DF127"/>
      <c r="DG127"/>
      <c r="DH127"/>
      <c r="DI127"/>
      <c r="DJ127"/>
      <c r="DK127"/>
    </row>
    <row r="128" spans="2:115" s="45" customFormat="1" ht="12.75" customHeight="1">
      <c r="B128" s="205" t="s">
        <v>69</v>
      </c>
      <c r="C128" s="200" t="s">
        <v>70</v>
      </c>
      <c r="D128" s="202"/>
      <c r="E128" s="207"/>
      <c r="F128" s="206"/>
      <c r="G128" s="199"/>
      <c r="H128" s="85"/>
      <c r="I128" s="86"/>
      <c r="J128" s="86"/>
      <c r="K128" s="86"/>
      <c r="L128" s="193"/>
      <c r="M128" s="194"/>
      <c r="N128" s="204"/>
      <c r="O128" s="457">
        <f>IF(L118=0,0,((L118*O126)/L116))</f>
        <v>0</v>
      </c>
      <c r="P128" s="193"/>
      <c r="Q128" s="194"/>
      <c r="R128" s="204"/>
      <c r="S128" s="457">
        <f>IF(P118=0,0,((P118*S126)/P116))</f>
        <v>0</v>
      </c>
      <c r="T128" s="193"/>
      <c r="U128" s="194"/>
      <c r="V128" s="204"/>
      <c r="W128" s="457">
        <f>IF(T118=0,0,((T118*W126)/T116))</f>
        <v>0</v>
      </c>
      <c r="X128" s="193"/>
      <c r="Y128" s="194"/>
      <c r="Z128" s="204"/>
      <c r="AA128" s="457">
        <f>IF(X118=0,0,((X118*AA126)/X116))</f>
        <v>0</v>
      </c>
      <c r="AB128" s="193"/>
      <c r="AC128" s="194"/>
      <c r="AD128" s="204"/>
      <c r="AE128" s="457">
        <f>IF(AB118=0,0,((AB118*AE126)/AB116))</f>
        <v>0</v>
      </c>
      <c r="AF128" s="193"/>
      <c r="AG128" s="194"/>
      <c r="AH128" s="204"/>
      <c r="AI128" s="457">
        <f>IF(AF118=0,0,((AF118*AI126)/AF116))</f>
        <v>0</v>
      </c>
      <c r="AJ128" s="193"/>
      <c r="AK128" s="194"/>
      <c r="AL128" s="204"/>
      <c r="AM128" s="457">
        <f>IF(AJ118=0,0,((AJ118*AM126)/AJ116))</f>
        <v>0</v>
      </c>
      <c r="AN128" s="193"/>
      <c r="AO128" s="194"/>
      <c r="AP128" s="204"/>
      <c r="AQ128" s="457">
        <f>IF(AN118=0,0,((AN118*AQ126)/AN116))</f>
        <v>0</v>
      </c>
      <c r="AR128" s="193"/>
      <c r="AS128" s="194"/>
      <c r="AT128" s="204"/>
      <c r="AU128" s="457">
        <f>IF(AR118=0,0,((AR118*AU126)/AR116))</f>
        <v>0</v>
      </c>
      <c r="AV128" s="193"/>
      <c r="AW128" s="194"/>
      <c r="AX128" s="204"/>
      <c r="AY128" s="457">
        <f>IF(AV118=0,0,((AV118*AY126)/AV116))</f>
        <v>0</v>
      </c>
      <c r="AZ128" s="193"/>
      <c r="BA128" s="194"/>
      <c r="BB128" s="204"/>
      <c r="BC128" s="457">
        <f>IF(AZ118=0,0,((AZ118*BC126)/AZ116))</f>
        <v>0</v>
      </c>
      <c r="BD128" s="193"/>
      <c r="BE128" s="194"/>
      <c r="BF128" s="204"/>
      <c r="BG128" s="457">
        <f>IF(BD118=0,0,((BD118*BG126)/BD116))</f>
        <v>0</v>
      </c>
      <c r="BH128" s="193"/>
      <c r="BI128" s="194"/>
      <c r="BJ128" s="204"/>
      <c r="BK128" s="457">
        <f>IF(BH118=0,0,((BH118*BK126)/BH116))</f>
        <v>0</v>
      </c>
      <c r="BL128" s="193"/>
      <c r="BM128" s="194"/>
      <c r="BN128" s="204"/>
      <c r="BO128" s="457">
        <f>IF(BL118=0,0,((BL118*BO126)/BL116))</f>
        <v>0</v>
      </c>
      <c r="BP128" s="193"/>
      <c r="BQ128" s="194"/>
      <c r="BR128" s="204"/>
      <c r="BS128" s="457">
        <f>IF(BP118=0,0,((BP118*BS126)/BP116))</f>
        <v>0</v>
      </c>
      <c r="BT128" s="193"/>
      <c r="BU128" s="194"/>
      <c r="BV128" s="204"/>
      <c r="BW128" s="457">
        <f>IF(BT118=0,0,((BT118*BW126)/BT116))</f>
        <v>0</v>
      </c>
      <c r="BX128" s="193"/>
      <c r="BY128" s="194"/>
      <c r="BZ128" s="204"/>
      <c r="CA128" s="457">
        <f>IF(BX118=0,0,((BX118*CA126)/BX116))</f>
        <v>0</v>
      </c>
      <c r="CB128" s="193"/>
      <c r="CC128" s="194"/>
      <c r="CD128" s="204"/>
      <c r="CE128" s="457">
        <f>IF(CB118=0,0,((CB118*CE126)/CB116))</f>
        <v>0</v>
      </c>
      <c r="CF128" s="193"/>
      <c r="CG128" s="194"/>
      <c r="CH128" s="204"/>
      <c r="CI128" s="457">
        <f>IF(CF118=0,0,((CF118*CI126)/CF116))</f>
        <v>0</v>
      </c>
      <c r="CJ128" s="193"/>
      <c r="CK128" s="194"/>
      <c r="CL128" s="204"/>
      <c r="CM128" s="457">
        <f>IF(CJ118=0,0,((CJ118*CM126)/CJ116))</f>
        <v>0</v>
      </c>
      <c r="CN128" s="193"/>
      <c r="CO128" s="194"/>
      <c r="CP128" s="204"/>
      <c r="CQ128" s="457">
        <f>IF(CN118=0,0,((CN118*CQ126)/CN116))</f>
        <v>0</v>
      </c>
      <c r="CR128" s="193"/>
      <c r="CS128" s="194"/>
      <c r="CT128" s="204"/>
      <c r="CU128" s="457">
        <f>IF(CR118=0,0,((CR118*CU126)/CR116))</f>
        <v>0</v>
      </c>
      <c r="CV128" s="193"/>
      <c r="CW128" s="194"/>
      <c r="CX128" s="204"/>
      <c r="CY128" s="457">
        <f>IF(CV118=0,0,((CV118*CY126)/CV116))</f>
        <v>0</v>
      </c>
      <c r="CZ128" s="193"/>
      <c r="DA128" s="194"/>
      <c r="DB128" s="204"/>
      <c r="DC128" s="457">
        <f>IF(CZ118=0,0,((CZ118*DC126)/CZ116))</f>
        <v>0</v>
      </c>
      <c r="DD128"/>
      <c r="DE128"/>
      <c r="DF128"/>
      <c r="DG128"/>
      <c r="DH128"/>
      <c r="DI128"/>
      <c r="DJ128"/>
      <c r="DK128"/>
    </row>
    <row r="129" spans="2:115" ht="3.75" customHeight="1">
      <c r="O129" s="458"/>
      <c r="S129" s="297"/>
      <c r="W129" s="297"/>
      <c r="AA129" s="297"/>
      <c r="AE129" s="297"/>
      <c r="AI129" s="297"/>
      <c r="AM129" s="297"/>
      <c r="AQ129" s="297"/>
      <c r="AU129" s="297"/>
      <c r="AY129" s="297"/>
      <c r="BC129" s="297"/>
      <c r="BG129" s="297"/>
      <c r="BK129" s="297"/>
      <c r="BO129" s="297"/>
      <c r="BS129" s="297"/>
      <c r="BW129" s="297"/>
      <c r="CA129" s="297"/>
      <c r="CE129" s="297"/>
      <c r="CI129" s="297"/>
      <c r="CM129" s="297"/>
      <c r="CQ129" s="297"/>
      <c r="CU129" s="297"/>
      <c r="CY129" s="297"/>
      <c r="DC129" s="297"/>
      <c r="DD129"/>
      <c r="DE129"/>
      <c r="DF129"/>
      <c r="DG129"/>
      <c r="DH129"/>
      <c r="DI129"/>
      <c r="DJ129"/>
      <c r="DK129"/>
    </row>
    <row r="130" spans="2:115">
      <c r="B130" s="205" t="s">
        <v>71</v>
      </c>
      <c r="C130" s="200" t="s">
        <v>0</v>
      </c>
      <c r="D130" s="202"/>
      <c r="E130" s="203"/>
      <c r="F130" s="206"/>
      <c r="G130" s="199"/>
      <c r="H130" s="85"/>
      <c r="I130" s="86"/>
      <c r="J130" s="86"/>
      <c r="K130" s="86"/>
      <c r="L130" s="193"/>
      <c r="M130" s="194"/>
      <c r="N130" s="204"/>
      <c r="O130" s="457">
        <f>O128-O126</f>
        <v>0</v>
      </c>
      <c r="P130" s="193"/>
      <c r="Q130" s="194"/>
      <c r="R130" s="204"/>
      <c r="S130" s="457">
        <f>S128-S126</f>
        <v>0</v>
      </c>
      <c r="T130" s="193"/>
      <c r="U130" s="194"/>
      <c r="V130" s="204"/>
      <c r="W130" s="457">
        <f>W128-W126</f>
        <v>0</v>
      </c>
      <c r="X130" s="193"/>
      <c r="Y130" s="194"/>
      <c r="Z130" s="204"/>
      <c r="AA130" s="457">
        <f>AA128-AA126</f>
        <v>0</v>
      </c>
      <c r="AB130" s="193"/>
      <c r="AC130" s="194"/>
      <c r="AD130" s="204"/>
      <c r="AE130" s="457">
        <f>AE128-AE126</f>
        <v>0</v>
      </c>
      <c r="AF130" s="193"/>
      <c r="AG130" s="194"/>
      <c r="AH130" s="204"/>
      <c r="AI130" s="457">
        <f>AI128-AI126</f>
        <v>0</v>
      </c>
      <c r="AJ130" s="193"/>
      <c r="AK130" s="194"/>
      <c r="AL130" s="204"/>
      <c r="AM130" s="457">
        <f>AM128-AM126</f>
        <v>0</v>
      </c>
      <c r="AN130" s="193"/>
      <c r="AO130" s="194"/>
      <c r="AP130" s="204"/>
      <c r="AQ130" s="457">
        <f>AQ128-AQ126</f>
        <v>0</v>
      </c>
      <c r="AR130" s="193"/>
      <c r="AS130" s="194"/>
      <c r="AT130" s="204"/>
      <c r="AU130" s="457">
        <f>AU128-AU126</f>
        <v>0</v>
      </c>
      <c r="AV130" s="193"/>
      <c r="AW130" s="194"/>
      <c r="AX130" s="204"/>
      <c r="AY130" s="457">
        <f>AY128-AY126</f>
        <v>0</v>
      </c>
      <c r="AZ130" s="193"/>
      <c r="BA130" s="194"/>
      <c r="BB130" s="204"/>
      <c r="BC130" s="457">
        <f>BC128-BC126</f>
        <v>0</v>
      </c>
      <c r="BD130" s="193"/>
      <c r="BE130" s="194"/>
      <c r="BF130" s="204"/>
      <c r="BG130" s="457">
        <f>BG128-BG126</f>
        <v>0</v>
      </c>
      <c r="BH130" s="193"/>
      <c r="BI130" s="194"/>
      <c r="BJ130" s="204"/>
      <c r="BK130" s="457">
        <f>BK128-BK126</f>
        <v>0</v>
      </c>
      <c r="BL130" s="193"/>
      <c r="BM130" s="194"/>
      <c r="BN130" s="204"/>
      <c r="BO130" s="457">
        <f>BO128-BO126</f>
        <v>0</v>
      </c>
      <c r="BP130" s="193"/>
      <c r="BQ130" s="194"/>
      <c r="BR130" s="204"/>
      <c r="BS130" s="457">
        <f>BS128-BS126</f>
        <v>0</v>
      </c>
      <c r="BT130" s="193"/>
      <c r="BU130" s="194"/>
      <c r="BV130" s="204"/>
      <c r="BW130" s="457">
        <f>BW128-BW126</f>
        <v>0</v>
      </c>
      <c r="BX130" s="193"/>
      <c r="BY130" s="194"/>
      <c r="BZ130" s="204"/>
      <c r="CA130" s="457">
        <f>CA128-CA126</f>
        <v>0</v>
      </c>
      <c r="CB130" s="193"/>
      <c r="CC130" s="194"/>
      <c r="CD130" s="204"/>
      <c r="CE130" s="457">
        <f>CE128-CE126</f>
        <v>0</v>
      </c>
      <c r="CF130" s="193"/>
      <c r="CG130" s="194"/>
      <c r="CH130" s="204"/>
      <c r="CI130" s="457">
        <f>CI128-CI126</f>
        <v>0</v>
      </c>
      <c r="CJ130" s="193"/>
      <c r="CK130" s="194"/>
      <c r="CL130" s="204"/>
      <c r="CM130" s="457">
        <f>CM128-CM126</f>
        <v>0</v>
      </c>
      <c r="CN130" s="193"/>
      <c r="CO130" s="194"/>
      <c r="CP130" s="204"/>
      <c r="CQ130" s="457">
        <f>CQ128-CQ126</f>
        <v>0</v>
      </c>
      <c r="CR130" s="193"/>
      <c r="CS130" s="194"/>
      <c r="CT130" s="204"/>
      <c r="CU130" s="457">
        <f>CU128-CU126</f>
        <v>0</v>
      </c>
      <c r="CV130" s="193"/>
      <c r="CW130" s="194"/>
      <c r="CX130" s="204"/>
      <c r="CY130" s="457">
        <f>CY128-CY126</f>
        <v>0</v>
      </c>
      <c r="CZ130" s="193"/>
      <c r="DA130" s="194"/>
      <c r="DB130" s="204"/>
      <c r="DC130" s="457">
        <f>DC128-DC126</f>
        <v>0</v>
      </c>
      <c r="DD130"/>
      <c r="DE130"/>
      <c r="DF130"/>
      <c r="DG130"/>
      <c r="DH130"/>
      <c r="DI130"/>
      <c r="DJ130"/>
      <c r="DK130"/>
    </row>
    <row r="131" spans="2:115">
      <c r="W131" s="297"/>
      <c r="AI131" s="297"/>
    </row>
    <row r="132" spans="2:115">
      <c r="CZ132" s="282"/>
    </row>
    <row r="133" spans="2:115">
      <c r="CZ133" s="282"/>
    </row>
    <row r="134" spans="2:115">
      <c r="CZ134" s="282"/>
    </row>
    <row r="135" spans="2:115">
      <c r="CZ135" s="283"/>
    </row>
  </sheetData>
  <sheetProtection password="C1C4" sheet="1"/>
  <mergeCells count="7">
    <mergeCell ref="B7:C7"/>
    <mergeCell ref="L10:M10"/>
    <mergeCell ref="P10:Q10"/>
    <mergeCell ref="D7:G7"/>
    <mergeCell ref="L7:O7"/>
    <mergeCell ref="P7:S7"/>
    <mergeCell ref="B10:G10"/>
  </mergeCells>
  <phoneticPr fontId="3" type="noConversion"/>
  <pageMargins left="0" right="0.11811023622047245" top="0.78740157480314965" bottom="0.19685039370078741" header="0.11811023622047245" footer="3.937007874015748E-2"/>
  <pageSetup paperSize="9" scale="80" firstPageNumber="8" orientation="landscape" useFirstPageNumber="1" errors="blank" horizontalDpi="300" r:id="rId1"/>
  <headerFooter alignWithMargins="0">
    <oddFooter>&amp;L&amp;9 41.211 v003   micro&amp;R&amp;9&amp;P</oddFooter>
  </headerFooter>
  <rowBreaks count="2" manualBreakCount="2">
    <brk id="54" min="1" max="106" man="1"/>
    <brk id="94" min="1" max="10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QCI</vt:lpstr>
      <vt:lpstr>CronogFF</vt:lpstr>
      <vt:lpstr>Controle</vt:lpstr>
      <vt:lpstr>Controle!Area_de_impressao</vt:lpstr>
      <vt:lpstr>CronogFF!Area_de_impressao</vt:lpstr>
      <vt:lpstr>QCI!Area_de_impressao</vt:lpstr>
      <vt:lpstr>Controle!Titulos_de_impressao</vt:lpstr>
      <vt:lpstr>CronogFF!Titulos_de_impressao</vt:lpstr>
    </vt:vector>
  </TitlesOfParts>
  <Company>CAIXA ECONOMICA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ENG120</dc:creator>
  <cp:lastModifiedBy>lici012</cp:lastModifiedBy>
  <cp:lastPrinted>2018-12-06T18:46:57Z</cp:lastPrinted>
  <dcterms:created xsi:type="dcterms:W3CDTF">2001-05-13T11:25:36Z</dcterms:created>
  <dcterms:modified xsi:type="dcterms:W3CDTF">2019-07-02T13:52:46Z</dcterms:modified>
</cp:coreProperties>
</file>